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e\Desktop\Mairie\"/>
    </mc:Choice>
  </mc:AlternateContent>
  <bookViews>
    <workbookView xWindow="0" yWindow="0" windowWidth="20490" windowHeight="7755"/>
  </bookViews>
  <sheets>
    <sheet name="Simulation" sheetId="4" r:id="rId1"/>
    <sheet name="Total Commune de CHAUX" sheetId="5" r:id="rId2"/>
    <sheet name="Famille 150m3" sheetId="8" r:id="rId3"/>
    <sheet name="Couple 60m3" sheetId="6" r:id="rId4"/>
    <sheet name="Celibataire 30m3" sheetId="7" r:id="rId5"/>
    <sheet name="Tarif CCPR Ass" sheetId="2" r:id="rId6"/>
    <sheet name="Tarif CCPR Eau" sheetId="3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8" l="1"/>
  <c r="K14" i="8"/>
  <c r="K15" i="8" s="1"/>
  <c r="J14" i="8"/>
  <c r="J15" i="8" s="1"/>
  <c r="I14" i="8"/>
  <c r="H14" i="8"/>
  <c r="G14" i="8"/>
  <c r="G15" i="8" s="1"/>
  <c r="F14" i="8"/>
  <c r="F15" i="8" s="1"/>
  <c r="E14" i="8"/>
  <c r="D14" i="8"/>
  <c r="D15" i="8" s="1"/>
  <c r="C14" i="8"/>
  <c r="C15" i="8" s="1"/>
  <c r="B14" i="8"/>
  <c r="H15" i="8" l="1"/>
  <c r="L15" i="8"/>
  <c r="L17" i="8" s="1"/>
  <c r="E15" i="8"/>
  <c r="I15" i="8"/>
  <c r="I16" i="8" s="1"/>
  <c r="L16" i="8"/>
  <c r="K17" i="8"/>
  <c r="K16" i="8"/>
  <c r="C17" i="8"/>
  <c r="C16" i="8"/>
  <c r="G17" i="8"/>
  <c r="G16" i="8"/>
  <c r="D17" i="8"/>
  <c r="D16" i="8"/>
  <c r="H17" i="8"/>
  <c r="H16" i="8"/>
  <c r="E16" i="8"/>
  <c r="E17" i="8"/>
  <c r="F16" i="8"/>
  <c r="F17" i="8"/>
  <c r="J17" i="8"/>
  <c r="L14" i="7"/>
  <c r="K14" i="7"/>
  <c r="J14" i="7"/>
  <c r="I14" i="7"/>
  <c r="H14" i="7"/>
  <c r="G14" i="7"/>
  <c r="F14" i="7"/>
  <c r="E14" i="7"/>
  <c r="D14" i="7"/>
  <c r="C14" i="7"/>
  <c r="B14" i="7"/>
  <c r="L14" i="6"/>
  <c r="K14" i="6"/>
  <c r="J14" i="6"/>
  <c r="I14" i="6"/>
  <c r="H14" i="6"/>
  <c r="G14" i="6"/>
  <c r="F14" i="6"/>
  <c r="E14" i="6"/>
  <c r="E15" i="6" s="1"/>
  <c r="E17" i="6" s="1"/>
  <c r="D14" i="6"/>
  <c r="C14" i="6"/>
  <c r="B14" i="6"/>
  <c r="L14" i="5"/>
  <c r="K14" i="5"/>
  <c r="J14" i="5"/>
  <c r="I14" i="5"/>
  <c r="H14" i="5"/>
  <c r="G14" i="5"/>
  <c r="F14" i="5"/>
  <c r="E14" i="5"/>
  <c r="D14" i="5"/>
  <c r="C14" i="5"/>
  <c r="B14" i="5"/>
  <c r="J16" i="8" l="1"/>
  <c r="M15" i="8"/>
  <c r="I17" i="8"/>
  <c r="I15" i="6"/>
  <c r="J15" i="5"/>
  <c r="F15" i="7"/>
  <c r="J15" i="7"/>
  <c r="G15" i="7"/>
  <c r="K15" i="7"/>
  <c r="C15" i="7"/>
  <c r="D15" i="7"/>
  <c r="H15" i="7"/>
  <c r="L15" i="7"/>
  <c r="E15" i="7"/>
  <c r="I15" i="7"/>
  <c r="F15" i="6"/>
  <c r="J15" i="6"/>
  <c r="C15" i="6"/>
  <c r="G15" i="6"/>
  <c r="K15" i="6"/>
  <c r="D15" i="6"/>
  <c r="H15" i="6"/>
  <c r="L15" i="6"/>
  <c r="D15" i="5"/>
  <c r="C15" i="5"/>
  <c r="E15" i="5"/>
  <c r="I15" i="5"/>
  <c r="G15" i="5"/>
  <c r="K15" i="5"/>
  <c r="H15" i="5"/>
  <c r="L15" i="5"/>
  <c r="F15" i="5"/>
  <c r="L14" i="4"/>
  <c r="K14" i="4"/>
  <c r="J14" i="4"/>
  <c r="I14" i="4"/>
  <c r="H14" i="4"/>
  <c r="G14" i="4"/>
  <c r="F14" i="4"/>
  <c r="E14" i="4"/>
  <c r="D14" i="4"/>
  <c r="C14" i="4"/>
  <c r="B14" i="4"/>
  <c r="G16" i="6" l="1"/>
  <c r="G17" i="6"/>
  <c r="D17" i="7"/>
  <c r="D16" i="7"/>
  <c r="H17" i="6"/>
  <c r="H16" i="6"/>
  <c r="C16" i="6"/>
  <c r="C17" i="6"/>
  <c r="E17" i="7"/>
  <c r="E16" i="7"/>
  <c r="M15" i="7"/>
  <c r="C16" i="7"/>
  <c r="C17" i="7"/>
  <c r="F16" i="7"/>
  <c r="F17" i="7"/>
  <c r="L17" i="6"/>
  <c r="L16" i="6"/>
  <c r="D17" i="6"/>
  <c r="D16" i="6"/>
  <c r="J16" i="6"/>
  <c r="J17" i="6"/>
  <c r="L17" i="7"/>
  <c r="L16" i="7"/>
  <c r="K16" i="7"/>
  <c r="K17" i="7"/>
  <c r="I17" i="7"/>
  <c r="I16" i="7"/>
  <c r="J16" i="7"/>
  <c r="J17" i="7"/>
  <c r="K16" i="6"/>
  <c r="K17" i="6"/>
  <c r="F16" i="6"/>
  <c r="F17" i="6"/>
  <c r="H17" i="7"/>
  <c r="H16" i="7"/>
  <c r="G16" i="7"/>
  <c r="G17" i="7"/>
  <c r="I17" i="6"/>
  <c r="I16" i="6"/>
  <c r="E16" i="6"/>
  <c r="G15" i="4"/>
  <c r="K15" i="4"/>
  <c r="C15" i="4"/>
  <c r="L17" i="5"/>
  <c r="L16" i="5"/>
  <c r="J16" i="5"/>
  <c r="J17" i="5"/>
  <c r="I16" i="5"/>
  <c r="I17" i="5"/>
  <c r="H17" i="5"/>
  <c r="H16" i="5"/>
  <c r="E17" i="5"/>
  <c r="E16" i="5"/>
  <c r="K17" i="5"/>
  <c r="K16" i="5"/>
  <c r="C17" i="5"/>
  <c r="C16" i="5"/>
  <c r="F16" i="5"/>
  <c r="F17" i="5"/>
  <c r="G16" i="5"/>
  <c r="G17" i="5"/>
  <c r="D17" i="5"/>
  <c r="D16" i="5"/>
  <c r="E15" i="4"/>
  <c r="I15" i="4"/>
  <c r="L15" i="4"/>
  <c r="F15" i="4"/>
  <c r="J15" i="4"/>
  <c r="D15" i="4"/>
  <c r="H15" i="4"/>
  <c r="M15" i="6"/>
  <c r="M15" i="5"/>
  <c r="T51" i="3"/>
  <c r="F16" i="4" l="1"/>
  <c r="F17" i="4"/>
  <c r="C17" i="4"/>
  <c r="C16" i="4"/>
  <c r="E16" i="4"/>
  <c r="E17" i="4"/>
  <c r="H17" i="4"/>
  <c r="H16" i="4"/>
  <c r="K17" i="4"/>
  <c r="K16" i="4"/>
  <c r="J17" i="4"/>
  <c r="J16" i="4"/>
  <c r="L16" i="4"/>
  <c r="L17" i="4"/>
  <c r="D16" i="4"/>
  <c r="D17" i="4"/>
  <c r="I17" i="4"/>
  <c r="I16" i="4"/>
  <c r="G17" i="4"/>
  <c r="G16" i="4"/>
  <c r="M15" i="4"/>
</calcChain>
</file>

<file path=xl/sharedStrings.xml><?xml version="1.0" encoding="utf-8"?>
<sst xmlns="http://schemas.openxmlformats.org/spreadsheetml/2006/main" count="252" uniqueCount="98">
  <si>
    <t>PART VARIABLE</t>
  </si>
  <si>
    <t>Tarifs communes HT ou TTC (selon les communes)</t>
  </si>
  <si>
    <t>variation/an depuis la colonne U</t>
  </si>
  <si>
    <t xml:space="preserve">Tarifs 2017-2018 des dernières délibérations </t>
  </si>
  <si>
    <t>redevance Agence de l'Eau</t>
  </si>
  <si>
    <t xml:space="preserve">de l'Eau de 0,155 </t>
  </si>
  <si>
    <t>(Prix cible)</t>
  </si>
  <si>
    <t>Régie</t>
  </si>
  <si>
    <t>AULX-LES-CROMARY</t>
  </si>
  <si>
    <t>BONNEVENT-VELLOREILLE</t>
  </si>
  <si>
    <t>BOULOT</t>
  </si>
  <si>
    <t>BOULT</t>
  </si>
  <si>
    <t>BUSSIERES</t>
  </si>
  <si>
    <t>BUTHIERS</t>
  </si>
  <si>
    <t>CHAMBORNAY-LES-B.</t>
  </si>
  <si>
    <t>CHAUX-LA-LOTIERE</t>
  </si>
  <si>
    <t>CIREY-LES-BELLEVAUX</t>
  </si>
  <si>
    <t>CROMARY</t>
  </si>
  <si>
    <t>ETUZ</t>
  </si>
  <si>
    <t>FONDREMAND</t>
  </si>
  <si>
    <t>GRANDVELLE-ET-LE-P.</t>
  </si>
  <si>
    <t>HYET</t>
  </si>
  <si>
    <t>LA MALACHERE</t>
  </si>
  <si>
    <t>MAIZIERES</t>
  </si>
  <si>
    <t>MONTARLOT-LES-RIOZ</t>
  </si>
  <si>
    <t>MONTBOILLON</t>
  </si>
  <si>
    <t>NEUVELLE-LES-CROMARY</t>
  </si>
  <si>
    <t>OISELAY-ET-GRACHAUX</t>
  </si>
  <si>
    <t>PENNESIERES</t>
  </si>
  <si>
    <t>PERROUSE</t>
  </si>
  <si>
    <t>QUENOCHE</t>
  </si>
  <si>
    <t>RECOLOGNE-LES-RIOZ</t>
  </si>
  <si>
    <t>RIOZ</t>
  </si>
  <si>
    <t>SORANS-LES-BREUREY</t>
  </si>
  <si>
    <t>TRAITIEFONTAINE</t>
  </si>
  <si>
    <t>TRESILLEY</t>
  </si>
  <si>
    <t>VILLERS-BOUTON</t>
  </si>
  <si>
    <t>PART FIXE</t>
  </si>
  <si>
    <t xml:space="preserve">Tarifs TTC CCPR </t>
  </si>
  <si>
    <t>Tarifs 2017-2018 des dernières délibérations connues</t>
  </si>
  <si>
    <t>15mm</t>
  </si>
  <si>
    <t>variation/an</t>
  </si>
  <si>
    <t>20mm</t>
  </si>
  <si>
    <t>30mm</t>
  </si>
  <si>
    <t>40mm</t>
  </si>
  <si>
    <t>50mm</t>
  </si>
  <si>
    <t>60mm</t>
  </si>
  <si>
    <t>65mm</t>
  </si>
  <si>
    <t>LE CORDONNET</t>
  </si>
  <si>
    <t>RUHANS</t>
  </si>
  <si>
    <t>SIE Cromary-Perrouse</t>
  </si>
  <si>
    <t>VANDELANS</t>
  </si>
  <si>
    <t>VORAY-SUR-L'OGNON</t>
  </si>
  <si>
    <t>DSP</t>
  </si>
  <si>
    <t>SIE BREUIL</t>
  </si>
  <si>
    <t>SIE DOUINS</t>
  </si>
  <si>
    <t xml:space="preserve">Tarifs 2017-2018 des dernières </t>
  </si>
  <si>
    <t>variation/an depuis la colonne AG</t>
  </si>
  <si>
    <t>Tranche 1</t>
  </si>
  <si>
    <t>Tranche 2</t>
  </si>
  <si>
    <t>Tranche 3</t>
  </si>
  <si>
    <t>Tranche 4</t>
  </si>
  <si>
    <t>Tranche 5</t>
  </si>
  <si>
    <t xml:space="preserve">la redevance </t>
  </si>
  <si>
    <t xml:space="preserve">Tarifs </t>
  </si>
  <si>
    <t>communes HT ou TTC (selon les communes)</t>
  </si>
  <si>
    <t xml:space="preserve">Tarifs 20172018 des </t>
  </si>
  <si>
    <t xml:space="preserve">dernières </t>
  </si>
  <si>
    <t>délibérations connues</t>
  </si>
  <si>
    <t>ASS</t>
  </si>
  <si>
    <r>
      <t xml:space="preserve">Tarifs TTC CCPR </t>
    </r>
    <r>
      <rPr>
        <b/>
        <sz val="11"/>
        <color rgb="FFA9D08E"/>
        <rFont val="Calibri"/>
        <family val="2"/>
        <scheme val="minor"/>
      </rPr>
      <t>compris redevance Agence de l'Eau</t>
    </r>
  </si>
  <si>
    <r>
      <t xml:space="preserve">connues </t>
    </r>
    <r>
      <rPr>
        <b/>
        <sz val="11"/>
        <color rgb="FFC00000"/>
        <rFont val="Calibri"/>
        <family val="2"/>
        <scheme val="minor"/>
      </rPr>
      <t xml:space="preserve">sans la </t>
    </r>
  </si>
  <si>
    <r>
      <t xml:space="preserve">connues </t>
    </r>
    <r>
      <rPr>
        <b/>
        <sz val="11"/>
        <color rgb="FF548235"/>
        <rFont val="Calibri"/>
        <family val="2"/>
        <scheme val="minor"/>
      </rPr>
      <t xml:space="preserve">compris la redevance Agence </t>
    </r>
  </si>
  <si>
    <r>
      <t>€/m</t>
    </r>
    <r>
      <rPr>
        <b/>
        <vertAlign val="superscript"/>
        <sz val="11"/>
        <color rgb="FF548235"/>
        <rFont val="Calibri"/>
        <family val="2"/>
        <scheme val="minor"/>
      </rPr>
      <t>3</t>
    </r>
  </si>
  <si>
    <t>ASSAI</t>
  </si>
  <si>
    <r>
      <t>Tarifs TTC CCPR</t>
    </r>
    <r>
      <rPr>
        <b/>
        <sz val="11"/>
        <color rgb="FFA9D08E"/>
        <rFont val="Calibri"/>
        <family val="2"/>
        <scheme val="minor"/>
      </rPr>
      <t xml:space="preserve"> compris redevance Agence de l'Eau</t>
    </r>
  </si>
  <si>
    <r>
      <t xml:space="preserve">Tarifs 2017-2018 des dernières délibérations connues </t>
    </r>
    <r>
      <rPr>
        <b/>
        <sz val="11"/>
        <color rgb="FFC00000"/>
        <rFont val="Calibri"/>
        <family val="2"/>
        <scheme val="minor"/>
      </rPr>
      <t>sans la redevance Agence de l'Eau</t>
    </r>
  </si>
  <si>
    <r>
      <t>délibérations connues</t>
    </r>
    <r>
      <rPr>
        <b/>
        <sz val="11"/>
        <color rgb="FFFFE699"/>
        <rFont val="Calibri"/>
        <family val="2"/>
        <scheme val="minor"/>
      </rPr>
      <t xml:space="preserve"> </t>
    </r>
    <r>
      <rPr>
        <b/>
        <sz val="11"/>
        <color rgb="FF548235"/>
        <rFont val="Calibri"/>
        <family val="2"/>
        <scheme val="minor"/>
      </rPr>
      <t xml:space="preserve">compris </t>
    </r>
  </si>
  <si>
    <r>
      <t>Agence de l'Eau de 0,29 €/m</t>
    </r>
    <r>
      <rPr>
        <b/>
        <vertAlign val="superscript"/>
        <sz val="11"/>
        <color rgb="FF548235"/>
        <rFont val="Calibri"/>
        <family val="2"/>
        <scheme val="minor"/>
      </rPr>
      <t>3</t>
    </r>
  </si>
  <si>
    <t>Qté Abonnement EAU</t>
  </si>
  <si>
    <t>Qté Abonnement ASSAINISSEMENT</t>
  </si>
  <si>
    <t>m3 EAU</t>
  </si>
  <si>
    <t>m3 ASSAINISSEMENT</t>
  </si>
  <si>
    <t>Abonnement ASS</t>
  </si>
  <si>
    <t>Abonnement EAU</t>
  </si>
  <si>
    <t>Coût annuel</t>
  </si>
  <si>
    <t>Surcoût versus Tarification 2018</t>
  </si>
  <si>
    <t>TOTAL</t>
  </si>
  <si>
    <t>variation année n vs n-1</t>
  </si>
  <si>
    <t>variation année n vs 2018</t>
  </si>
  <si>
    <t>Veuillez saisir le nombre d'abonnements d'eau qui vous sont facturés</t>
  </si>
  <si>
    <t>Veuillez saisir le nombre d'abonnements d'assainissement qui vous sont facturés</t>
  </si>
  <si>
    <t>Pour les ménages qui ont un assainissement individuel : mettre 0</t>
  </si>
  <si>
    <t>Veuillez saisir votre consommation d'eau en m3 qui vous est facturé</t>
  </si>
  <si>
    <t>Veuillez saisir la quantité d'eau usées envoyées dans le réseau d'assainissement qui vous est facturé</t>
  </si>
  <si>
    <t>* (incluant redevance Agence de l'eau)</t>
  </si>
  <si>
    <t>Tarification m3 ASS. *</t>
  </si>
  <si>
    <t>Tarification m3 EAU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</si>
</sst>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8" formatCode="#,##0.00\ &quot;€&quot;;[Red]\-#,##0.00\ &quot;€&quot;"/>
    <numFmt numFmtId="164" formatCode="#,##0.000\ &quot;€&quot;;[Red]\-#,##0.000\ &quot;€&quot;"/>
  </numFmts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4472C4"/>
      <name val="Calibri"/>
      <family val="2"/>
      <scheme val="minor"/>
    </font>
    <font>
      <i/>
      <sz val="11"/>
      <color rgb="FFA6A6A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A9D08E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548235"/>
      <name val="Calibri"/>
      <family val="2"/>
      <scheme val="minor"/>
    </font>
    <font>
      <b/>
      <vertAlign val="superscript"/>
      <sz val="11"/>
      <color rgb="FF548235"/>
      <name val="Calibri"/>
      <family val="2"/>
      <scheme val="minor"/>
    </font>
    <font>
      <b/>
      <sz val="11"/>
      <color rgb="FFFFE699"/>
      <name val="Calibri"/>
      <family val="2"/>
      <scheme val="minor"/>
    </font>
    <font>
      <sz val="11"/>
      <color rgb="FFA6A6A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5911"/>
        <bgColor indexed="64"/>
      </patternFill>
    </fill>
    <fill>
      <patternFill patternType="solid">
        <fgColor rgb="FF833C0C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 style="thick">
        <color rgb="FF00B0F0"/>
      </bottom>
      <diagonal/>
    </border>
    <border>
      <left/>
      <right/>
      <top style="double">
        <color rgb="FF000000"/>
      </top>
      <bottom style="thick">
        <color rgb="FF00B0F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C6E0B4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thick">
        <color rgb="FF00B0F0"/>
      </top>
      <bottom/>
      <diagonal/>
    </border>
    <border>
      <left/>
      <right style="medium">
        <color rgb="FF000000"/>
      </right>
      <top style="thick">
        <color rgb="FF00B0F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C6E0B4"/>
      </top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ck">
        <color rgb="FF00B0F0"/>
      </bottom>
      <diagonal/>
    </border>
    <border>
      <left/>
      <right/>
      <top/>
      <bottom style="thick">
        <color rgb="FF00B0F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79">
    <xf numFmtId="0" fontId="0" fillId="0" borderId="0" xfId="0"/>
    <xf numFmtId="8" fontId="0" fillId="0" borderId="0" xfId="0" applyNumberFormat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righ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8" fontId="1" fillId="10" borderId="7" xfId="0" applyNumberFormat="1" applyFont="1" applyFill="1" applyBorder="1" applyAlignment="1">
      <alignment horizontal="center" vertical="center" wrapText="1"/>
    </xf>
    <xf numFmtId="8" fontId="3" fillId="0" borderId="7" xfId="0" applyNumberFormat="1" applyFont="1" applyBorder="1" applyAlignment="1">
      <alignment horizontal="right" vertical="center" wrapText="1"/>
    </xf>
    <xf numFmtId="8" fontId="1" fillId="0" borderId="7" xfId="0" applyNumberFormat="1" applyFont="1" applyBorder="1" applyAlignment="1">
      <alignment horizontal="right" vertical="center" wrapText="1"/>
    </xf>
    <xf numFmtId="8" fontId="1" fillId="4" borderId="7" xfId="0" applyNumberFormat="1" applyFont="1" applyFill="1" applyBorder="1" applyAlignment="1">
      <alignment horizontal="right" vertical="center" wrapText="1"/>
    </xf>
    <xf numFmtId="0" fontId="1" fillId="0" borderId="7" xfId="0" applyFont="1" applyBorder="1" applyAlignment="1">
      <alignment vertical="center" wrapText="1"/>
    </xf>
    <xf numFmtId="6" fontId="1" fillId="10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vertical="top" wrapText="1"/>
    </xf>
    <xf numFmtId="0" fontId="8" fillId="4" borderId="7" xfId="0" applyFont="1" applyFill="1" applyBorder="1" applyAlignment="1">
      <alignment horizontal="center" vertical="center" wrapText="1"/>
    </xf>
    <xf numFmtId="8" fontId="1" fillId="6" borderId="7" xfId="0" applyNumberFormat="1" applyFont="1" applyFill="1" applyBorder="1" applyAlignment="1">
      <alignment vertical="center" wrapText="1"/>
    </xf>
    <xf numFmtId="8" fontId="1" fillId="7" borderId="7" xfId="0" applyNumberFormat="1" applyFont="1" applyFill="1" applyBorder="1" applyAlignment="1">
      <alignment vertical="center" wrapText="1"/>
    </xf>
    <xf numFmtId="8" fontId="3" fillId="0" borderId="7" xfId="0" applyNumberFormat="1" applyFont="1" applyBorder="1" applyAlignment="1">
      <alignment vertical="center" wrapText="1"/>
    </xf>
    <xf numFmtId="8" fontId="1" fillId="0" borderId="7" xfId="0" applyNumberFormat="1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9" borderId="8" xfId="0" applyFont="1" applyFill="1" applyBorder="1" applyAlignment="1">
      <alignment vertical="center" wrapText="1"/>
    </xf>
    <xf numFmtId="0" fontId="2" fillId="9" borderId="7" xfId="0" applyFont="1" applyFill="1" applyBorder="1" applyAlignment="1">
      <alignment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8" fontId="1" fillId="11" borderId="7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vertical="center" wrapText="1"/>
    </xf>
    <xf numFmtId="8" fontId="1" fillId="10" borderId="18" xfId="0" applyNumberFormat="1" applyFont="1" applyFill="1" applyBorder="1" applyAlignment="1">
      <alignment horizontal="center" vertical="center" wrapText="1"/>
    </xf>
    <xf numFmtId="8" fontId="3" fillId="0" borderId="18" xfId="0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vertical="center" wrapText="1"/>
    </xf>
    <xf numFmtId="8" fontId="1" fillId="0" borderId="18" xfId="0" applyNumberFormat="1" applyFont="1" applyBorder="1" applyAlignment="1">
      <alignment horizontal="right" vertical="center" wrapText="1"/>
    </xf>
    <xf numFmtId="8" fontId="1" fillId="11" borderId="18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8" fontId="1" fillId="10" borderId="6" xfId="0" applyNumberFormat="1" applyFont="1" applyFill="1" applyBorder="1" applyAlignment="1">
      <alignment horizontal="center" vertical="center" wrapText="1"/>
    </xf>
    <xf numFmtId="8" fontId="3" fillId="0" borderId="6" xfId="0" applyNumberFormat="1" applyFont="1" applyBorder="1" applyAlignment="1">
      <alignment horizontal="right" vertical="center" wrapText="1"/>
    </xf>
    <xf numFmtId="8" fontId="1" fillId="0" borderId="6" xfId="0" applyNumberFormat="1" applyFont="1" applyBorder="1" applyAlignment="1">
      <alignment horizontal="right" vertical="center" wrapText="1"/>
    </xf>
    <xf numFmtId="8" fontId="1" fillId="11" borderId="6" xfId="0" applyNumberFormat="1" applyFont="1" applyFill="1" applyBorder="1" applyAlignment="1">
      <alignment horizontal="right" vertical="center" wrapText="1"/>
    </xf>
    <xf numFmtId="8" fontId="1" fillId="0" borderId="8" xfId="0" applyNumberFormat="1" applyFont="1" applyBorder="1" applyAlignment="1">
      <alignment horizontal="center" vertical="center" wrapText="1"/>
    </xf>
    <xf numFmtId="8" fontId="1" fillId="0" borderId="8" xfId="0" applyNumberFormat="1" applyFont="1" applyBorder="1" applyAlignment="1">
      <alignment horizontal="right" vertical="center" wrapText="1"/>
    </xf>
    <xf numFmtId="8" fontId="2" fillId="0" borderId="8" xfId="0" applyNumberFormat="1" applyFont="1" applyBorder="1" applyAlignment="1">
      <alignment vertical="center" wrapText="1"/>
    </xf>
    <xf numFmtId="8" fontId="3" fillId="0" borderId="15" xfId="0" applyNumberFormat="1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8" fontId="1" fillId="0" borderId="15" xfId="0" applyNumberFormat="1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8" fontId="1" fillId="6" borderId="7" xfId="0" applyNumberFormat="1" applyFont="1" applyFill="1" applyBorder="1" applyAlignment="1">
      <alignment horizontal="center" vertical="center" wrapText="1"/>
    </xf>
    <xf numFmtId="8" fontId="1" fillId="7" borderId="7" xfId="0" applyNumberFormat="1" applyFont="1" applyFill="1" applyBorder="1" applyAlignment="1">
      <alignment horizontal="center" vertical="center" wrapText="1"/>
    </xf>
    <xf numFmtId="8" fontId="1" fillId="0" borderId="7" xfId="0" applyNumberFormat="1" applyFont="1" applyBorder="1" applyAlignment="1">
      <alignment horizontal="center" vertical="center" wrapText="1"/>
    </xf>
    <xf numFmtId="8" fontId="3" fillId="0" borderId="7" xfId="0" applyNumberFormat="1" applyFont="1" applyBorder="1" applyAlignment="1">
      <alignment horizontal="center" vertical="center" wrapText="1"/>
    </xf>
    <xf numFmtId="8" fontId="1" fillId="6" borderId="18" xfId="0" applyNumberFormat="1" applyFont="1" applyFill="1" applyBorder="1" applyAlignment="1">
      <alignment horizontal="center" vertical="center" wrapText="1"/>
    </xf>
    <xf numFmtId="8" fontId="1" fillId="7" borderId="18" xfId="0" applyNumberFormat="1" applyFont="1" applyFill="1" applyBorder="1" applyAlignment="1">
      <alignment horizontal="center" vertical="center" wrapText="1"/>
    </xf>
    <xf numFmtId="8" fontId="3" fillId="0" borderId="18" xfId="0" applyNumberFormat="1" applyFont="1" applyBorder="1" applyAlignment="1">
      <alignment horizontal="center" vertical="center" wrapText="1"/>
    </xf>
    <xf numFmtId="8" fontId="1" fillId="0" borderId="18" xfId="0" applyNumberFormat="1" applyFont="1" applyBorder="1" applyAlignment="1">
      <alignment vertical="center" wrapText="1"/>
    </xf>
    <xf numFmtId="8" fontId="1" fillId="6" borderId="6" xfId="0" applyNumberFormat="1" applyFont="1" applyFill="1" applyBorder="1" applyAlignment="1">
      <alignment horizontal="center" vertical="center" wrapText="1"/>
    </xf>
    <xf numFmtId="8" fontId="1" fillId="7" borderId="6" xfId="0" applyNumberFormat="1" applyFont="1" applyFill="1" applyBorder="1" applyAlignment="1">
      <alignment horizontal="center" vertical="center" wrapText="1"/>
    </xf>
    <xf numFmtId="8" fontId="3" fillId="0" borderId="6" xfId="0" applyNumberFormat="1" applyFont="1" applyBorder="1" applyAlignment="1">
      <alignment horizontal="center" vertical="center" wrapText="1"/>
    </xf>
    <xf numFmtId="8" fontId="1" fillId="0" borderId="6" xfId="0" applyNumberFormat="1" applyFont="1" applyBorder="1" applyAlignment="1">
      <alignment vertical="center" wrapText="1"/>
    </xf>
    <xf numFmtId="8" fontId="1" fillId="0" borderId="18" xfId="0" applyNumberFormat="1" applyFont="1" applyBorder="1" applyAlignment="1">
      <alignment horizontal="center" vertical="center" wrapText="1"/>
    </xf>
    <xf numFmtId="8" fontId="1" fillId="0" borderId="8" xfId="0" applyNumberFormat="1" applyFont="1" applyBorder="1" applyAlignment="1">
      <alignment vertical="center" wrapText="1"/>
    </xf>
    <xf numFmtId="8" fontId="1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8" fontId="1" fillId="7" borderId="10" xfId="0" applyNumberFormat="1" applyFont="1" applyFill="1" applyBorder="1" applyAlignment="1">
      <alignment horizontal="center" vertical="center" wrapText="1"/>
    </xf>
    <xf numFmtId="8" fontId="11" fillId="0" borderId="7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8" fontId="3" fillId="0" borderId="29" xfId="0" applyNumberFormat="1" applyFont="1" applyBorder="1" applyAlignment="1">
      <alignment vertical="center" wrapText="1"/>
    </xf>
    <xf numFmtId="0" fontId="1" fillId="0" borderId="6" xfId="0" applyNumberFormat="1" applyFont="1" applyFill="1" applyBorder="1" applyAlignment="1">
      <alignment horizontal="right" vertical="center" wrapText="1"/>
    </xf>
    <xf numFmtId="8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3" fillId="0" borderId="0" xfId="0" applyFont="1"/>
    <xf numFmtId="164" fontId="1" fillId="0" borderId="30" xfId="0" applyNumberFormat="1" applyFont="1" applyFill="1" applyBorder="1" applyAlignment="1">
      <alignment horizontal="center" vertical="center" wrapText="1"/>
    </xf>
    <xf numFmtId="8" fontId="1" fillId="0" borderId="30" xfId="0" applyNumberFormat="1" applyFont="1" applyFill="1" applyBorder="1" applyAlignment="1">
      <alignment horizontal="center" vertical="center" wrapText="1"/>
    </xf>
    <xf numFmtId="0" fontId="13" fillId="0" borderId="31" xfId="0" applyFont="1" applyBorder="1"/>
    <xf numFmtId="8" fontId="13" fillId="0" borderId="0" xfId="0" applyNumberFormat="1" applyFont="1"/>
    <xf numFmtId="8" fontId="14" fillId="0" borderId="0" xfId="0" applyNumberFormat="1" applyFont="1"/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0" xfId="0" applyFont="1" applyAlignment="1">
      <alignment horizontal="center"/>
    </xf>
    <xf numFmtId="8" fontId="1" fillId="0" borderId="32" xfId="0" applyNumberFormat="1" applyFont="1" applyFill="1" applyBorder="1" applyAlignment="1">
      <alignment horizontal="center" vertical="center" wrapText="1"/>
    </xf>
    <xf numFmtId="8" fontId="1" fillId="0" borderId="31" xfId="0" applyNumberFormat="1" applyFont="1" applyFill="1" applyBorder="1" applyAlignment="1">
      <alignment horizontal="center" vertical="center" wrapText="1"/>
    </xf>
    <xf numFmtId="0" fontId="0" fillId="0" borderId="31" xfId="0" applyBorder="1"/>
    <xf numFmtId="8" fontId="0" fillId="0" borderId="33" xfId="0" applyNumberFormat="1" applyBorder="1"/>
    <xf numFmtId="0" fontId="0" fillId="0" borderId="30" xfId="0" applyBorder="1"/>
    <xf numFmtId="10" fontId="0" fillId="0" borderId="0" xfId="1" applyNumberFormat="1" applyFont="1"/>
    <xf numFmtId="0" fontId="2" fillId="2" borderId="0" xfId="0" applyFont="1" applyFill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 inden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8" borderId="19" xfId="0" applyFont="1" applyFill="1" applyBorder="1" applyAlignment="1">
      <alignment vertical="center" wrapText="1"/>
    </xf>
    <xf numFmtId="0" fontId="2" fillId="8" borderId="20" xfId="0" applyFont="1" applyFill="1" applyBorder="1" applyAlignment="1">
      <alignment vertical="center" wrapText="1"/>
    </xf>
    <xf numFmtId="0" fontId="4" fillId="9" borderId="21" xfId="0" applyFont="1" applyFill="1" applyBorder="1" applyAlignment="1">
      <alignment horizontal="right" vertical="center" wrapText="1"/>
    </xf>
    <xf numFmtId="0" fontId="2" fillId="8" borderId="5" xfId="0" applyFont="1" applyFill="1" applyBorder="1" applyAlignment="1">
      <alignment vertical="center" wrapText="1"/>
    </xf>
    <xf numFmtId="0" fontId="2" fillId="8" borderId="6" xfId="0" applyFont="1" applyFill="1" applyBorder="1" applyAlignment="1">
      <alignment vertical="center" wrapText="1"/>
    </xf>
    <xf numFmtId="0" fontId="1" fillId="5" borderId="17" xfId="0" applyFont="1" applyFill="1" applyBorder="1" applyAlignment="1">
      <alignment vertical="center" wrapText="1"/>
    </xf>
    <xf numFmtId="0" fontId="2" fillId="5" borderId="22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2" fillId="5" borderId="17" xfId="0" applyFont="1" applyFill="1" applyBorder="1" applyAlignment="1">
      <alignment vertical="center" wrapText="1"/>
    </xf>
    <xf numFmtId="8" fontId="1" fillId="0" borderId="23" xfId="0" applyNumberFormat="1" applyFont="1" applyBorder="1" applyAlignment="1">
      <alignment horizontal="center" vertical="center" wrapText="1"/>
    </xf>
    <xf numFmtId="8" fontId="1" fillId="0" borderId="1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8" fontId="1" fillId="0" borderId="15" xfId="0" applyNumberFormat="1" applyFont="1" applyBorder="1" applyAlignment="1">
      <alignment horizontal="right" vertical="center" wrapText="1"/>
    </xf>
    <xf numFmtId="0" fontId="1" fillId="12" borderId="4" xfId="0" applyFont="1" applyFill="1" applyBorder="1" applyAlignment="1">
      <alignment vertical="center" wrapText="1"/>
    </xf>
    <xf numFmtId="0" fontId="1" fillId="12" borderId="12" xfId="0" applyFont="1" applyFill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 indent="2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10" borderId="27" xfId="0" applyFont="1" applyFill="1" applyBorder="1" applyAlignment="1">
      <alignment horizontal="center" vertical="center" wrapText="1"/>
    </xf>
    <xf numFmtId="0" fontId="4" fillId="10" borderId="26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4" fillId="10" borderId="28" xfId="0" applyFont="1" applyFill="1" applyBorder="1" applyAlignment="1">
      <alignment horizontal="right" vertical="center" wrapText="1"/>
    </xf>
    <xf numFmtId="0" fontId="4" fillId="10" borderId="4" xfId="0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10" borderId="4" xfId="0" applyFont="1" applyFill="1" applyBorder="1" applyAlignment="1">
      <alignment vertical="center" wrapText="1"/>
    </xf>
    <xf numFmtId="0" fontId="2" fillId="10" borderId="12" xfId="0" applyFont="1" applyFill="1" applyBorder="1" applyAlignment="1">
      <alignment vertical="center" wrapText="1"/>
    </xf>
    <xf numFmtId="0" fontId="4" fillId="10" borderId="1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horizontal="left" vertical="center" wrapText="1" indent="2"/>
    </xf>
    <xf numFmtId="0" fontId="15" fillId="0" borderId="0" xfId="0" applyFont="1"/>
    <xf numFmtId="0" fontId="0" fillId="13" borderId="0" xfId="0" applyFill="1"/>
    <xf numFmtId="3" fontId="0" fillId="13" borderId="0" xfId="0" applyNumberFormat="1" applyFill="1"/>
    <xf numFmtId="0" fontId="13" fillId="0" borderId="0" xfId="0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38100</xdr:rowOff>
    </xdr:from>
    <xdr:to>
      <xdr:col>0</xdr:col>
      <xdr:colOff>281940</xdr:colOff>
      <xdr:row>4</xdr:row>
      <xdr:rowOff>92710</xdr:rowOff>
    </xdr:to>
    <xdr:grpSp>
      <xdr:nvGrpSpPr>
        <xdr:cNvPr id="7" name="Group 60389">
          <a:extLst>
            <a:ext uri="{FF2B5EF4-FFF2-40B4-BE49-F238E27FC236}">
              <a16:creationId xmlns="" xmlns:a16="http://schemas.microsoft.com/office/drawing/2014/main" id="{8A9354D1-BBF2-4794-858F-7249067514EF}"/>
            </a:ext>
          </a:extLst>
        </xdr:cNvPr>
        <xdr:cNvGrpSpPr/>
      </xdr:nvGrpSpPr>
      <xdr:grpSpPr>
        <a:xfrm>
          <a:off x="38100" y="819150"/>
          <a:ext cx="243840" cy="54610"/>
          <a:chOff x="0" y="0"/>
          <a:chExt cx="243840" cy="54864"/>
        </a:xfrm>
      </xdr:grpSpPr>
      <xdr:sp macro="" textlink="">
        <xdr:nvSpPr>
          <xdr:cNvPr id="8" name="Shape 69052">
            <a:extLst>
              <a:ext uri="{FF2B5EF4-FFF2-40B4-BE49-F238E27FC236}">
                <a16:creationId xmlns="" xmlns:a16="http://schemas.microsoft.com/office/drawing/2014/main" id="{34B7D30A-2A4D-4F1C-8F6B-8CDB00D6472E}"/>
              </a:ext>
            </a:extLst>
          </xdr:cNvPr>
          <xdr:cNvSpPr/>
        </xdr:nvSpPr>
        <xdr:spPr>
          <a:xfrm>
            <a:off x="179832" y="0"/>
            <a:ext cx="64008" cy="9144"/>
          </a:xfrm>
          <a:custGeom>
            <a:avLst/>
            <a:gdLst/>
            <a:ahLst/>
            <a:cxnLst/>
            <a:rect l="0" t="0" r="0" b="0"/>
            <a:pathLst>
              <a:path w="64008" h="9144">
                <a:moveTo>
                  <a:pt x="0" y="0"/>
                </a:moveTo>
                <a:lnTo>
                  <a:pt x="64008" y="0"/>
                </a:lnTo>
                <a:lnTo>
                  <a:pt x="64008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FFF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9" name="Shape 69053">
            <a:extLst>
              <a:ext uri="{FF2B5EF4-FFF2-40B4-BE49-F238E27FC236}">
                <a16:creationId xmlns="" xmlns:a16="http://schemas.microsoft.com/office/drawing/2014/main" id="{B7F825B9-A14F-42A1-B127-DD2B46CA30A8}"/>
              </a:ext>
            </a:extLst>
          </xdr:cNvPr>
          <xdr:cNvSpPr/>
        </xdr:nvSpPr>
        <xdr:spPr>
          <a:xfrm>
            <a:off x="0" y="51816"/>
            <a:ext cx="114300" cy="9144"/>
          </a:xfrm>
          <a:custGeom>
            <a:avLst/>
            <a:gdLst/>
            <a:ahLst/>
            <a:cxnLst/>
            <a:rect l="0" t="0" r="0" b="0"/>
            <a:pathLst>
              <a:path w="114300" h="9144">
                <a:moveTo>
                  <a:pt x="0" y="0"/>
                </a:moveTo>
                <a:lnTo>
                  <a:pt x="114300" y="0"/>
                </a:lnTo>
                <a:lnTo>
                  <a:pt x="114300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FFF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198120</xdr:colOff>
      <xdr:row>3</xdr:row>
      <xdr:rowOff>45720</xdr:rowOff>
    </xdr:from>
    <xdr:to>
      <xdr:col>0</xdr:col>
      <xdr:colOff>272415</xdr:colOff>
      <xdr:row>3</xdr:row>
      <xdr:rowOff>48260</xdr:rowOff>
    </xdr:to>
    <xdr:grpSp>
      <xdr:nvGrpSpPr>
        <xdr:cNvPr id="10" name="Group 60407">
          <a:extLst>
            <a:ext uri="{FF2B5EF4-FFF2-40B4-BE49-F238E27FC236}">
              <a16:creationId xmlns="" xmlns:a16="http://schemas.microsoft.com/office/drawing/2014/main" id="{10FF2D0B-930E-49D8-BFAE-CA4A8E61ACD9}"/>
            </a:ext>
          </a:extLst>
        </xdr:cNvPr>
        <xdr:cNvGrpSpPr/>
      </xdr:nvGrpSpPr>
      <xdr:grpSpPr>
        <a:xfrm>
          <a:off x="198120" y="636270"/>
          <a:ext cx="74295" cy="2540"/>
          <a:chOff x="0" y="0"/>
          <a:chExt cx="74676" cy="3048"/>
        </a:xfrm>
      </xdr:grpSpPr>
      <xdr:sp macro="" textlink="">
        <xdr:nvSpPr>
          <xdr:cNvPr id="11" name="Shape 69056">
            <a:extLst>
              <a:ext uri="{FF2B5EF4-FFF2-40B4-BE49-F238E27FC236}">
                <a16:creationId xmlns="" xmlns:a16="http://schemas.microsoft.com/office/drawing/2014/main" id="{5CC853DC-CCAA-46AB-B05A-7D1BA5BA8641}"/>
              </a:ext>
            </a:extLst>
          </xdr:cNvPr>
          <xdr:cNvSpPr/>
        </xdr:nvSpPr>
        <xdr:spPr>
          <a:xfrm>
            <a:off x="0" y="0"/>
            <a:ext cx="74676" cy="9144"/>
          </a:xfrm>
          <a:custGeom>
            <a:avLst/>
            <a:gdLst/>
            <a:ahLst/>
            <a:cxnLst/>
            <a:rect l="0" t="0" r="0" b="0"/>
            <a:pathLst>
              <a:path w="74676" h="9144">
                <a:moveTo>
                  <a:pt x="0" y="0"/>
                </a:moveTo>
                <a:lnTo>
                  <a:pt x="74676" y="0"/>
                </a:lnTo>
                <a:lnTo>
                  <a:pt x="74676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FFF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373380</xdr:colOff>
      <xdr:row>42</xdr:row>
      <xdr:rowOff>38100</xdr:rowOff>
    </xdr:from>
    <xdr:to>
      <xdr:col>0</xdr:col>
      <xdr:colOff>565150</xdr:colOff>
      <xdr:row>42</xdr:row>
      <xdr:rowOff>40640</xdr:rowOff>
    </xdr:to>
    <xdr:grpSp>
      <xdr:nvGrpSpPr>
        <xdr:cNvPr id="12" name="Group 54267">
          <a:extLst>
            <a:ext uri="{FF2B5EF4-FFF2-40B4-BE49-F238E27FC236}">
              <a16:creationId xmlns="" xmlns:a16="http://schemas.microsoft.com/office/drawing/2014/main" id="{A521C3FB-63C9-4158-8613-CE0BF9A1A5FA}"/>
            </a:ext>
          </a:extLst>
        </xdr:cNvPr>
        <xdr:cNvGrpSpPr/>
      </xdr:nvGrpSpPr>
      <xdr:grpSpPr>
        <a:xfrm>
          <a:off x="373380" y="13906500"/>
          <a:ext cx="191770" cy="2540"/>
          <a:chOff x="0" y="0"/>
          <a:chExt cx="192024" cy="3048"/>
        </a:xfrm>
      </xdr:grpSpPr>
      <xdr:sp macro="" textlink="">
        <xdr:nvSpPr>
          <xdr:cNvPr id="13" name="Shape 69038">
            <a:extLst>
              <a:ext uri="{FF2B5EF4-FFF2-40B4-BE49-F238E27FC236}">
                <a16:creationId xmlns="" xmlns:a16="http://schemas.microsoft.com/office/drawing/2014/main" id="{A4EDD44D-F5C5-4490-8E73-C049FCBD6222}"/>
              </a:ext>
            </a:extLst>
          </xdr:cNvPr>
          <xdr:cNvSpPr/>
        </xdr:nvSpPr>
        <xdr:spPr>
          <a:xfrm>
            <a:off x="0" y="0"/>
            <a:ext cx="192024" cy="9144"/>
          </a:xfrm>
          <a:custGeom>
            <a:avLst/>
            <a:gdLst/>
            <a:ahLst/>
            <a:cxnLst/>
            <a:rect l="0" t="0" r="0" b="0"/>
            <a:pathLst>
              <a:path w="192024" h="9144">
                <a:moveTo>
                  <a:pt x="0" y="0"/>
                </a:moveTo>
                <a:lnTo>
                  <a:pt x="192024" y="0"/>
                </a:lnTo>
                <a:lnTo>
                  <a:pt x="192024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FFF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784860</xdr:colOff>
      <xdr:row>42</xdr:row>
      <xdr:rowOff>45720</xdr:rowOff>
    </xdr:from>
    <xdr:to>
      <xdr:col>2</xdr:col>
      <xdr:colOff>144780</xdr:colOff>
      <xdr:row>42</xdr:row>
      <xdr:rowOff>48260</xdr:rowOff>
    </xdr:to>
    <xdr:grpSp>
      <xdr:nvGrpSpPr>
        <xdr:cNvPr id="14" name="Group 54291">
          <a:extLst>
            <a:ext uri="{FF2B5EF4-FFF2-40B4-BE49-F238E27FC236}">
              <a16:creationId xmlns="" xmlns:a16="http://schemas.microsoft.com/office/drawing/2014/main" id="{A59C9029-637C-4357-8EC3-CFBCF373EFAB}"/>
            </a:ext>
          </a:extLst>
        </xdr:cNvPr>
        <xdr:cNvGrpSpPr/>
      </xdr:nvGrpSpPr>
      <xdr:grpSpPr>
        <a:xfrm>
          <a:off x="765810" y="13914120"/>
          <a:ext cx="902970" cy="2540"/>
          <a:chOff x="0" y="0"/>
          <a:chExt cx="944880" cy="3048"/>
        </a:xfrm>
      </xdr:grpSpPr>
      <xdr:sp macro="" textlink="">
        <xdr:nvSpPr>
          <xdr:cNvPr id="15" name="Shape 69040">
            <a:extLst>
              <a:ext uri="{FF2B5EF4-FFF2-40B4-BE49-F238E27FC236}">
                <a16:creationId xmlns="" xmlns:a16="http://schemas.microsoft.com/office/drawing/2014/main" id="{BAD1B413-6353-4558-8C97-340EFE6E0A07}"/>
              </a:ext>
            </a:extLst>
          </xdr:cNvPr>
          <xdr:cNvSpPr/>
        </xdr:nvSpPr>
        <xdr:spPr>
          <a:xfrm>
            <a:off x="0" y="0"/>
            <a:ext cx="74676" cy="9144"/>
          </a:xfrm>
          <a:custGeom>
            <a:avLst/>
            <a:gdLst/>
            <a:ahLst/>
            <a:cxnLst/>
            <a:rect l="0" t="0" r="0" b="0"/>
            <a:pathLst>
              <a:path w="74676" h="9144">
                <a:moveTo>
                  <a:pt x="0" y="0"/>
                </a:moveTo>
                <a:lnTo>
                  <a:pt x="74676" y="0"/>
                </a:lnTo>
                <a:lnTo>
                  <a:pt x="74676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FFFF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6" name="Shape 69041">
            <a:extLst>
              <a:ext uri="{FF2B5EF4-FFF2-40B4-BE49-F238E27FC236}">
                <a16:creationId xmlns="" xmlns:a16="http://schemas.microsoft.com/office/drawing/2014/main" id="{86E4323A-AB10-4D81-BBFF-BEA544A4B27E}"/>
              </a:ext>
            </a:extLst>
          </xdr:cNvPr>
          <xdr:cNvSpPr/>
        </xdr:nvSpPr>
        <xdr:spPr>
          <a:xfrm>
            <a:off x="204216" y="0"/>
            <a:ext cx="740664" cy="9144"/>
          </a:xfrm>
          <a:custGeom>
            <a:avLst/>
            <a:gdLst/>
            <a:ahLst/>
            <a:cxnLst/>
            <a:rect l="0" t="0" r="0" b="0"/>
            <a:pathLst>
              <a:path w="740664" h="9144">
                <a:moveTo>
                  <a:pt x="0" y="0"/>
                </a:moveTo>
                <a:lnTo>
                  <a:pt x="740664" y="0"/>
                </a:lnTo>
                <a:lnTo>
                  <a:pt x="740664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A9D08E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22860</xdr:colOff>
      <xdr:row>44</xdr:row>
      <xdr:rowOff>167640</xdr:rowOff>
    </xdr:from>
    <xdr:to>
      <xdr:col>0</xdr:col>
      <xdr:colOff>344170</xdr:colOff>
      <xdr:row>45</xdr:row>
      <xdr:rowOff>39370</xdr:rowOff>
    </xdr:to>
    <xdr:grpSp>
      <xdr:nvGrpSpPr>
        <xdr:cNvPr id="17" name="Group 54338">
          <a:extLst>
            <a:ext uri="{FF2B5EF4-FFF2-40B4-BE49-F238E27FC236}">
              <a16:creationId xmlns="" xmlns:a16="http://schemas.microsoft.com/office/drawing/2014/main" id="{B3E926B1-CEEE-44F5-AC37-BEE19E5636D7}"/>
            </a:ext>
          </a:extLst>
        </xdr:cNvPr>
        <xdr:cNvGrpSpPr/>
      </xdr:nvGrpSpPr>
      <xdr:grpSpPr>
        <a:xfrm>
          <a:off x="22860" y="15188565"/>
          <a:ext cx="321310" cy="633730"/>
          <a:chOff x="0" y="0"/>
          <a:chExt cx="321564" cy="54864"/>
        </a:xfrm>
      </xdr:grpSpPr>
      <xdr:sp macro="" textlink="">
        <xdr:nvSpPr>
          <xdr:cNvPr id="18" name="Shape 69044">
            <a:extLst>
              <a:ext uri="{FF2B5EF4-FFF2-40B4-BE49-F238E27FC236}">
                <a16:creationId xmlns="" xmlns:a16="http://schemas.microsoft.com/office/drawing/2014/main" id="{134C3719-711E-4252-AB8A-3A9320AF20D4}"/>
              </a:ext>
            </a:extLst>
          </xdr:cNvPr>
          <xdr:cNvSpPr/>
        </xdr:nvSpPr>
        <xdr:spPr>
          <a:xfrm>
            <a:off x="175260" y="0"/>
            <a:ext cx="123444" cy="9144"/>
          </a:xfrm>
          <a:custGeom>
            <a:avLst/>
            <a:gdLst/>
            <a:ahLst/>
            <a:cxnLst/>
            <a:rect l="0" t="0" r="0" b="0"/>
            <a:pathLst>
              <a:path w="123444" h="9144">
                <a:moveTo>
                  <a:pt x="0" y="0"/>
                </a:moveTo>
                <a:lnTo>
                  <a:pt x="123444" y="0"/>
                </a:lnTo>
                <a:lnTo>
                  <a:pt x="123444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C0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19" name="Shape 69045">
            <a:extLst>
              <a:ext uri="{FF2B5EF4-FFF2-40B4-BE49-F238E27FC236}">
                <a16:creationId xmlns="" xmlns:a16="http://schemas.microsoft.com/office/drawing/2014/main" id="{41E7A210-1EC2-487E-8BD3-8EB4CBFFD6BC}"/>
              </a:ext>
            </a:extLst>
          </xdr:cNvPr>
          <xdr:cNvSpPr/>
        </xdr:nvSpPr>
        <xdr:spPr>
          <a:xfrm>
            <a:off x="0" y="51817"/>
            <a:ext cx="321564" cy="9144"/>
          </a:xfrm>
          <a:custGeom>
            <a:avLst/>
            <a:gdLst/>
            <a:ahLst/>
            <a:cxnLst/>
            <a:rect l="0" t="0" r="0" b="0"/>
            <a:pathLst>
              <a:path w="321564" h="9144">
                <a:moveTo>
                  <a:pt x="0" y="0"/>
                </a:moveTo>
                <a:lnTo>
                  <a:pt x="321564" y="0"/>
                </a:lnTo>
                <a:lnTo>
                  <a:pt x="321564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C0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22860</xdr:colOff>
      <xdr:row>44</xdr:row>
      <xdr:rowOff>167640</xdr:rowOff>
    </xdr:from>
    <xdr:to>
      <xdr:col>0</xdr:col>
      <xdr:colOff>344170</xdr:colOff>
      <xdr:row>45</xdr:row>
      <xdr:rowOff>39370</xdr:rowOff>
    </xdr:to>
    <xdr:grpSp>
      <xdr:nvGrpSpPr>
        <xdr:cNvPr id="20" name="Group 54351">
          <a:extLst>
            <a:ext uri="{FF2B5EF4-FFF2-40B4-BE49-F238E27FC236}">
              <a16:creationId xmlns="" xmlns:a16="http://schemas.microsoft.com/office/drawing/2014/main" id="{663C03FB-6464-4548-8548-2AF013074952}"/>
            </a:ext>
          </a:extLst>
        </xdr:cNvPr>
        <xdr:cNvGrpSpPr/>
      </xdr:nvGrpSpPr>
      <xdr:grpSpPr>
        <a:xfrm>
          <a:off x="22860" y="15188565"/>
          <a:ext cx="321310" cy="633730"/>
          <a:chOff x="0" y="0"/>
          <a:chExt cx="321564" cy="54864"/>
        </a:xfrm>
      </xdr:grpSpPr>
      <xdr:sp macro="" textlink="">
        <xdr:nvSpPr>
          <xdr:cNvPr id="21" name="Shape 69048">
            <a:extLst>
              <a:ext uri="{FF2B5EF4-FFF2-40B4-BE49-F238E27FC236}">
                <a16:creationId xmlns="" xmlns:a16="http://schemas.microsoft.com/office/drawing/2014/main" id="{AF15C2D6-BC49-4FE8-BA9F-FC39677E2FB2}"/>
              </a:ext>
            </a:extLst>
          </xdr:cNvPr>
          <xdr:cNvSpPr/>
        </xdr:nvSpPr>
        <xdr:spPr>
          <a:xfrm>
            <a:off x="0" y="0"/>
            <a:ext cx="321564" cy="9144"/>
          </a:xfrm>
          <a:custGeom>
            <a:avLst/>
            <a:gdLst/>
            <a:ahLst/>
            <a:cxnLst/>
            <a:rect l="0" t="0" r="0" b="0"/>
            <a:pathLst>
              <a:path w="321564" h="9144">
                <a:moveTo>
                  <a:pt x="0" y="0"/>
                </a:moveTo>
                <a:lnTo>
                  <a:pt x="321564" y="0"/>
                </a:lnTo>
                <a:lnTo>
                  <a:pt x="321564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54823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22" name="Shape 69049">
            <a:extLst>
              <a:ext uri="{FF2B5EF4-FFF2-40B4-BE49-F238E27FC236}">
                <a16:creationId xmlns="" xmlns:a16="http://schemas.microsoft.com/office/drawing/2014/main" id="{C92B2883-C41C-4A64-B6B6-968ABB32B62C}"/>
              </a:ext>
            </a:extLst>
          </xdr:cNvPr>
          <xdr:cNvSpPr/>
        </xdr:nvSpPr>
        <xdr:spPr>
          <a:xfrm>
            <a:off x="12192" y="51816"/>
            <a:ext cx="132588" cy="9144"/>
          </a:xfrm>
          <a:custGeom>
            <a:avLst/>
            <a:gdLst/>
            <a:ahLst/>
            <a:cxnLst/>
            <a:rect l="0" t="0" r="0" b="0"/>
            <a:pathLst>
              <a:path w="132588" h="9144">
                <a:moveTo>
                  <a:pt x="0" y="0"/>
                </a:moveTo>
                <a:lnTo>
                  <a:pt x="132588" y="0"/>
                </a:lnTo>
                <a:lnTo>
                  <a:pt x="132588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54823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40</xdr:row>
      <xdr:rowOff>99060</xdr:rowOff>
    </xdr:from>
    <xdr:to>
      <xdr:col>1</xdr:col>
      <xdr:colOff>74295</xdr:colOff>
      <xdr:row>40</xdr:row>
      <xdr:rowOff>101600</xdr:rowOff>
    </xdr:to>
    <xdr:grpSp>
      <xdr:nvGrpSpPr>
        <xdr:cNvPr id="2" name="Group 47931">
          <a:extLst>
            <a:ext uri="{FF2B5EF4-FFF2-40B4-BE49-F238E27FC236}">
              <a16:creationId xmlns="" xmlns:a16="http://schemas.microsoft.com/office/drawing/2014/main" id="{F2F9493A-1325-4188-AE4F-47F3151E5098}"/>
            </a:ext>
          </a:extLst>
        </xdr:cNvPr>
        <xdr:cNvGrpSpPr/>
      </xdr:nvGrpSpPr>
      <xdr:grpSpPr>
        <a:xfrm>
          <a:off x="220980" y="12862560"/>
          <a:ext cx="615315" cy="2540"/>
          <a:chOff x="0" y="0"/>
          <a:chExt cx="646176" cy="3048"/>
        </a:xfrm>
      </xdr:grpSpPr>
      <xdr:sp macro="" textlink="">
        <xdr:nvSpPr>
          <xdr:cNvPr id="3" name="Shape 69058">
            <a:extLst>
              <a:ext uri="{FF2B5EF4-FFF2-40B4-BE49-F238E27FC236}">
                <a16:creationId xmlns="" xmlns:a16="http://schemas.microsoft.com/office/drawing/2014/main" id="{DD09249F-31DA-4245-B1F5-A474737924F3}"/>
              </a:ext>
            </a:extLst>
          </xdr:cNvPr>
          <xdr:cNvSpPr/>
        </xdr:nvSpPr>
        <xdr:spPr>
          <a:xfrm>
            <a:off x="0" y="0"/>
            <a:ext cx="646176" cy="9144"/>
          </a:xfrm>
          <a:custGeom>
            <a:avLst/>
            <a:gdLst/>
            <a:ahLst/>
            <a:cxnLst/>
            <a:rect l="0" t="0" r="0" b="0"/>
            <a:pathLst>
              <a:path w="646176" h="9144">
                <a:moveTo>
                  <a:pt x="0" y="0"/>
                </a:moveTo>
                <a:lnTo>
                  <a:pt x="646176" y="0"/>
                </a:lnTo>
                <a:lnTo>
                  <a:pt x="646176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C0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38100</xdr:colOff>
      <xdr:row>42</xdr:row>
      <xdr:rowOff>167640</xdr:rowOff>
    </xdr:from>
    <xdr:to>
      <xdr:col>0</xdr:col>
      <xdr:colOff>347345</xdr:colOff>
      <xdr:row>43</xdr:row>
      <xdr:rowOff>45720</xdr:rowOff>
    </xdr:to>
    <xdr:grpSp>
      <xdr:nvGrpSpPr>
        <xdr:cNvPr id="4" name="Group 48076">
          <a:extLst>
            <a:ext uri="{FF2B5EF4-FFF2-40B4-BE49-F238E27FC236}">
              <a16:creationId xmlns="" xmlns:a16="http://schemas.microsoft.com/office/drawing/2014/main" id="{2C4534A7-B62D-42A0-975A-350F9F78FF40}"/>
            </a:ext>
          </a:extLst>
        </xdr:cNvPr>
        <xdr:cNvGrpSpPr/>
      </xdr:nvGrpSpPr>
      <xdr:grpSpPr>
        <a:xfrm>
          <a:off x="38100" y="14093190"/>
          <a:ext cx="309245" cy="259080"/>
          <a:chOff x="0" y="0"/>
          <a:chExt cx="309372" cy="60960"/>
        </a:xfrm>
      </xdr:grpSpPr>
      <xdr:sp macro="" textlink="">
        <xdr:nvSpPr>
          <xdr:cNvPr id="5" name="Shape 69060">
            <a:extLst>
              <a:ext uri="{FF2B5EF4-FFF2-40B4-BE49-F238E27FC236}">
                <a16:creationId xmlns="" xmlns:a16="http://schemas.microsoft.com/office/drawing/2014/main" id="{24C33B3A-6595-4EB9-A05E-EF091ECB36C6}"/>
              </a:ext>
            </a:extLst>
          </xdr:cNvPr>
          <xdr:cNvSpPr/>
        </xdr:nvSpPr>
        <xdr:spPr>
          <a:xfrm>
            <a:off x="28956" y="0"/>
            <a:ext cx="252984" cy="9144"/>
          </a:xfrm>
          <a:custGeom>
            <a:avLst/>
            <a:gdLst/>
            <a:ahLst/>
            <a:cxnLst/>
            <a:rect l="0" t="0" r="0" b="0"/>
            <a:pathLst>
              <a:path w="252984" h="9144">
                <a:moveTo>
                  <a:pt x="0" y="0"/>
                </a:moveTo>
                <a:lnTo>
                  <a:pt x="252984" y="0"/>
                </a:lnTo>
                <a:lnTo>
                  <a:pt x="252984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54823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  <xdr:sp macro="" textlink="">
        <xdr:nvSpPr>
          <xdr:cNvPr id="6" name="Shape 69061">
            <a:extLst>
              <a:ext uri="{FF2B5EF4-FFF2-40B4-BE49-F238E27FC236}">
                <a16:creationId xmlns="" xmlns:a16="http://schemas.microsoft.com/office/drawing/2014/main" id="{92D914E1-789C-489E-BA05-7C23A774245C}"/>
              </a:ext>
            </a:extLst>
          </xdr:cNvPr>
          <xdr:cNvSpPr/>
        </xdr:nvSpPr>
        <xdr:spPr>
          <a:xfrm>
            <a:off x="0" y="57912"/>
            <a:ext cx="309372" cy="9144"/>
          </a:xfrm>
          <a:custGeom>
            <a:avLst/>
            <a:gdLst/>
            <a:ahLst/>
            <a:cxnLst/>
            <a:rect l="0" t="0" r="0" b="0"/>
            <a:pathLst>
              <a:path w="309372" h="9144">
                <a:moveTo>
                  <a:pt x="0" y="0"/>
                </a:moveTo>
                <a:lnTo>
                  <a:pt x="309372" y="0"/>
                </a:lnTo>
                <a:lnTo>
                  <a:pt x="309372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54823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fr-FR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9"/>
  <sheetViews>
    <sheetView showGridLines="0" tabSelected="1" workbookViewId="0">
      <selection activeCell="B1" sqref="B1"/>
    </sheetView>
  </sheetViews>
  <sheetFormatPr baseColWidth="10" defaultRowHeight="15" x14ac:dyDescent="0.25"/>
  <cols>
    <col min="1" max="1" width="32.7109375" bestFit="1" customWidth="1"/>
  </cols>
  <sheetData>
    <row r="1" spans="1:13" x14ac:dyDescent="0.25">
      <c r="A1" t="s">
        <v>79</v>
      </c>
      <c r="B1" s="176"/>
      <c r="C1" s="175" t="s">
        <v>90</v>
      </c>
    </row>
    <row r="2" spans="1:13" x14ac:dyDescent="0.25">
      <c r="A2" t="s">
        <v>80</v>
      </c>
      <c r="B2" s="176"/>
      <c r="C2" s="175" t="s">
        <v>91</v>
      </c>
    </row>
    <row r="3" spans="1:13" x14ac:dyDescent="0.25">
      <c r="C3" s="175" t="s">
        <v>92</v>
      </c>
    </row>
    <row r="5" spans="1:13" x14ac:dyDescent="0.25">
      <c r="A5" t="s">
        <v>81</v>
      </c>
      <c r="B5" s="177"/>
      <c r="C5" s="175" t="s">
        <v>93</v>
      </c>
    </row>
    <row r="6" spans="1:13" x14ac:dyDescent="0.25">
      <c r="A6" t="s">
        <v>82</v>
      </c>
      <c r="B6" s="177"/>
      <c r="C6" s="175" t="s">
        <v>94</v>
      </c>
    </row>
    <row r="7" spans="1:13" x14ac:dyDescent="0.25">
      <c r="C7" s="175" t="s">
        <v>92</v>
      </c>
    </row>
    <row r="9" spans="1:13" s="92" customFormat="1" x14ac:dyDescent="0.25">
      <c r="A9" s="90"/>
      <c r="B9" s="91">
        <v>2018</v>
      </c>
      <c r="C9" s="90">
        <v>2019</v>
      </c>
      <c r="D9" s="90">
        <v>2020</v>
      </c>
      <c r="E9" s="90">
        <v>2021</v>
      </c>
      <c r="F9" s="90">
        <v>2022</v>
      </c>
      <c r="G9" s="90">
        <v>2023</v>
      </c>
      <c r="H9" s="90">
        <v>2024</v>
      </c>
      <c r="I9" s="90">
        <v>2025</v>
      </c>
      <c r="J9" s="90">
        <v>2026</v>
      </c>
      <c r="K9" s="90">
        <v>2027</v>
      </c>
      <c r="L9" s="90">
        <v>2028</v>
      </c>
      <c r="M9" s="90" t="s">
        <v>87</v>
      </c>
    </row>
    <row r="10" spans="1:13" x14ac:dyDescent="0.25">
      <c r="A10" s="84" t="s">
        <v>96</v>
      </c>
      <c r="B10" s="85">
        <v>0.60499999999999998</v>
      </c>
      <c r="C10" s="82">
        <v>0.70679999999999998</v>
      </c>
      <c r="D10" s="82">
        <v>0.80869999999999997</v>
      </c>
      <c r="E10" s="82">
        <v>0.91049999999999998</v>
      </c>
      <c r="F10" s="82">
        <v>1.0123</v>
      </c>
      <c r="G10" s="82">
        <v>1.1142000000000001</v>
      </c>
      <c r="H10" s="82">
        <v>1.216</v>
      </c>
      <c r="I10" s="82">
        <v>1.3178000000000001</v>
      </c>
      <c r="J10" s="82">
        <v>1.4196</v>
      </c>
      <c r="K10" s="82">
        <v>1.5215000000000001</v>
      </c>
      <c r="L10" s="82">
        <v>1.6233</v>
      </c>
    </row>
    <row r="11" spans="1:13" x14ac:dyDescent="0.25">
      <c r="A11" s="84" t="s">
        <v>97</v>
      </c>
      <c r="B11" s="85">
        <v>1.54</v>
      </c>
      <c r="C11" s="82">
        <v>1.5854999999999999</v>
      </c>
      <c r="D11" s="82">
        <v>1.631</v>
      </c>
      <c r="E11" s="82">
        <v>1.6765000000000001</v>
      </c>
      <c r="F11" s="82">
        <v>1.722</v>
      </c>
      <c r="G11" s="82">
        <v>1.7675000000000001</v>
      </c>
      <c r="H11" s="82">
        <v>1.8129</v>
      </c>
      <c r="I11" s="82">
        <v>1.8584000000000001</v>
      </c>
      <c r="J11" s="82">
        <v>1.9038999999999999</v>
      </c>
      <c r="K11" s="82">
        <v>1.9494</v>
      </c>
      <c r="L11" s="82">
        <v>1.9948999999999999</v>
      </c>
    </row>
    <row r="12" spans="1:13" x14ac:dyDescent="0.25">
      <c r="A12" s="84" t="s">
        <v>83</v>
      </c>
      <c r="B12" s="86">
        <v>64</v>
      </c>
      <c r="C12" s="81">
        <v>65.95</v>
      </c>
      <c r="D12" s="81">
        <v>67.900000000000006</v>
      </c>
      <c r="E12" s="81">
        <v>69.84</v>
      </c>
      <c r="F12" s="81">
        <v>71.790000000000006</v>
      </c>
      <c r="G12" s="81">
        <v>73.739999999999995</v>
      </c>
      <c r="H12" s="81">
        <v>75.69</v>
      </c>
      <c r="I12" s="81">
        <v>77.64</v>
      </c>
      <c r="J12" s="81">
        <v>79.58</v>
      </c>
      <c r="K12" s="81">
        <v>81.53</v>
      </c>
      <c r="L12" s="81">
        <v>83.48</v>
      </c>
    </row>
    <row r="13" spans="1:13" x14ac:dyDescent="0.25">
      <c r="A13" s="87" t="s">
        <v>84</v>
      </c>
      <c r="B13" s="96">
        <v>70</v>
      </c>
      <c r="C13" s="97">
        <v>73</v>
      </c>
      <c r="D13" s="97">
        <v>76</v>
      </c>
      <c r="E13" s="97">
        <v>79.010000000000005</v>
      </c>
      <c r="F13" s="97">
        <v>82.01</v>
      </c>
      <c r="G13" s="97">
        <v>85.01</v>
      </c>
      <c r="H13" s="97">
        <v>88.01</v>
      </c>
      <c r="I13" s="97">
        <v>91.02</v>
      </c>
      <c r="J13" s="97">
        <v>94.02</v>
      </c>
      <c r="K13" s="97">
        <v>97.02</v>
      </c>
      <c r="L13" s="97">
        <v>100.02</v>
      </c>
      <c r="M13" s="98"/>
    </row>
    <row r="14" spans="1:13" x14ac:dyDescent="0.25">
      <c r="A14" s="84" t="s">
        <v>85</v>
      </c>
      <c r="B14" s="99">
        <f>B10*$B$6+B11*$B$5+B12*$B$2+B13*$B$1</f>
        <v>0</v>
      </c>
      <c r="C14" s="1">
        <f>C10*$B$6+C11*$B$5+C12*$B$2+C13*$B$1</f>
        <v>0</v>
      </c>
      <c r="D14" s="1">
        <f>D10*$B$6+D11*$B$5+D12*$B$2+D13*$B$1</f>
        <v>0</v>
      </c>
      <c r="E14" s="1">
        <f>E10*$B$6+E11*$B$5+E12*$B$2+E13*$B$1</f>
        <v>0</v>
      </c>
      <c r="F14" s="1">
        <f>F10*$B$6+F11*$B$5+F12*$B$2+F13*$B$1</f>
        <v>0</v>
      </c>
      <c r="G14" s="1">
        <f>G10*$B$6+G11*$B$5+G12*$B$2+G13*$B$1</f>
        <v>0</v>
      </c>
      <c r="H14" s="1">
        <f>H10*$B$6+H11*$B$5+H12*$B$2+H13*$B$1</f>
        <v>0</v>
      </c>
      <c r="I14" s="1">
        <f>I10*$B$6+I11*$B$5+I12*$B$2+I13*$B$1</f>
        <v>0</v>
      </c>
      <c r="J14" s="1">
        <f>J10*$B$6+J11*$B$5+J12*$B$2+J13*$B$1</f>
        <v>0</v>
      </c>
      <c r="K14" s="1">
        <f>K10*$B$6+K11*$B$5+K12*$B$2+K13*$B$1</f>
        <v>0</v>
      </c>
      <c r="L14" s="1">
        <f>L10*$B$6+L11*$B$5+L12*$B$2+L13*$B$1</f>
        <v>0</v>
      </c>
    </row>
    <row r="15" spans="1:13" x14ac:dyDescent="0.25">
      <c r="A15" s="84" t="s">
        <v>86</v>
      </c>
      <c r="B15" s="100"/>
      <c r="C15" s="1">
        <f>C14-$B$14</f>
        <v>0</v>
      </c>
      <c r="D15" s="1">
        <f t="shared" ref="D15:L15" si="0">D14-$B$14</f>
        <v>0</v>
      </c>
      <c r="E15" s="1">
        <f t="shared" si="0"/>
        <v>0</v>
      </c>
      <c r="F15" s="1">
        <f t="shared" si="0"/>
        <v>0</v>
      </c>
      <c r="G15" s="1">
        <f t="shared" si="0"/>
        <v>0</v>
      </c>
      <c r="H15" s="1">
        <f t="shared" si="0"/>
        <v>0</v>
      </c>
      <c r="I15" s="1">
        <f t="shared" si="0"/>
        <v>0</v>
      </c>
      <c r="J15" s="1">
        <f t="shared" si="0"/>
        <v>0</v>
      </c>
      <c r="K15" s="1">
        <f t="shared" si="0"/>
        <v>0</v>
      </c>
      <c r="L15" s="88">
        <f t="shared" si="0"/>
        <v>0</v>
      </c>
      <c r="M15" s="88">
        <f>SUM(C15:L15)</f>
        <v>0</v>
      </c>
    </row>
    <row r="16" spans="1:13" x14ac:dyDescent="0.25">
      <c r="A16" s="84" t="s">
        <v>88</v>
      </c>
      <c r="B16" s="100"/>
      <c r="C16" s="101" t="e">
        <f>C15/B14</f>
        <v>#DIV/0!</v>
      </c>
      <c r="D16" s="101" t="e">
        <f>(D15-C15)/C14</f>
        <v>#DIV/0!</v>
      </c>
      <c r="E16" s="101" t="e">
        <f t="shared" ref="E16:L16" si="1">(E15-D15)/D14</f>
        <v>#DIV/0!</v>
      </c>
      <c r="F16" s="101" t="e">
        <f t="shared" si="1"/>
        <v>#DIV/0!</v>
      </c>
      <c r="G16" s="101" t="e">
        <f t="shared" si="1"/>
        <v>#DIV/0!</v>
      </c>
      <c r="H16" s="101" t="e">
        <f t="shared" si="1"/>
        <v>#DIV/0!</v>
      </c>
      <c r="I16" s="101" t="e">
        <f t="shared" si="1"/>
        <v>#DIV/0!</v>
      </c>
      <c r="J16" s="101" t="e">
        <f t="shared" si="1"/>
        <v>#DIV/0!</v>
      </c>
      <c r="K16" s="101" t="e">
        <f t="shared" si="1"/>
        <v>#DIV/0!</v>
      </c>
      <c r="L16" s="101" t="e">
        <f t="shared" si="1"/>
        <v>#DIV/0!</v>
      </c>
    </row>
    <row r="17" spans="1:12" x14ac:dyDescent="0.25">
      <c r="A17" s="84" t="s">
        <v>89</v>
      </c>
      <c r="B17" s="100"/>
      <c r="C17" s="101" t="e">
        <f>C15/$B$14</f>
        <v>#DIV/0!</v>
      </c>
      <c r="D17" s="101" t="e">
        <f t="shared" ref="D17:L17" si="2">D15/$B$14</f>
        <v>#DIV/0!</v>
      </c>
      <c r="E17" s="101" t="e">
        <f t="shared" si="2"/>
        <v>#DIV/0!</v>
      </c>
      <c r="F17" s="101" t="e">
        <f t="shared" si="2"/>
        <v>#DIV/0!</v>
      </c>
      <c r="G17" s="101" t="e">
        <f t="shared" si="2"/>
        <v>#DIV/0!</v>
      </c>
      <c r="H17" s="101" t="e">
        <f t="shared" si="2"/>
        <v>#DIV/0!</v>
      </c>
      <c r="I17" s="101" t="e">
        <f t="shared" si="2"/>
        <v>#DIV/0!</v>
      </c>
      <c r="J17" s="101" t="e">
        <f t="shared" si="2"/>
        <v>#DIV/0!</v>
      </c>
      <c r="K17" s="101" t="e">
        <f t="shared" si="2"/>
        <v>#DIV/0!</v>
      </c>
      <c r="L17" s="101" t="e">
        <f t="shared" si="2"/>
        <v>#DIV/0!</v>
      </c>
    </row>
    <row r="19" spans="1:12" x14ac:dyDescent="0.25">
      <c r="A19" s="178" t="s">
        <v>95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workbookViewId="0">
      <selection activeCell="A23" sqref="A22:A23"/>
    </sheetView>
  </sheetViews>
  <sheetFormatPr baseColWidth="10" defaultRowHeight="15" x14ac:dyDescent="0.25"/>
  <cols>
    <col min="1" max="1" width="32.7109375" bestFit="1" customWidth="1"/>
  </cols>
  <sheetData>
    <row r="1" spans="1:13" x14ac:dyDescent="0.25">
      <c r="A1" t="s">
        <v>79</v>
      </c>
      <c r="B1">
        <v>214</v>
      </c>
    </row>
    <row r="2" spans="1:13" x14ac:dyDescent="0.25">
      <c r="A2" t="s">
        <v>80</v>
      </c>
      <c r="B2">
        <v>150</v>
      </c>
    </row>
    <row r="5" spans="1:13" x14ac:dyDescent="0.25">
      <c r="A5" t="s">
        <v>81</v>
      </c>
      <c r="B5" s="83">
        <v>23000</v>
      </c>
    </row>
    <row r="6" spans="1:13" x14ac:dyDescent="0.25">
      <c r="A6" t="s">
        <v>82</v>
      </c>
      <c r="B6" s="83">
        <v>18000</v>
      </c>
    </row>
    <row r="9" spans="1:13" s="95" customFormat="1" x14ac:dyDescent="0.25">
      <c r="A9" s="93"/>
      <c r="B9" s="94">
        <v>2018</v>
      </c>
      <c r="C9" s="93">
        <v>2019</v>
      </c>
      <c r="D9" s="93">
        <v>2020</v>
      </c>
      <c r="E9" s="93">
        <v>2021</v>
      </c>
      <c r="F9" s="93">
        <v>2022</v>
      </c>
      <c r="G9" s="93">
        <v>2023</v>
      </c>
      <c r="H9" s="93">
        <v>2024</v>
      </c>
      <c r="I9" s="93">
        <v>2025</v>
      </c>
      <c r="J9" s="93">
        <v>2026</v>
      </c>
      <c r="K9" s="93">
        <v>2027</v>
      </c>
      <c r="L9" s="93">
        <v>2028</v>
      </c>
      <c r="M9" s="93" t="s">
        <v>87</v>
      </c>
    </row>
    <row r="10" spans="1:13" x14ac:dyDescent="0.25">
      <c r="A10" s="84" t="s">
        <v>96</v>
      </c>
      <c r="B10" s="85">
        <v>0.60499999999999998</v>
      </c>
      <c r="C10" s="82">
        <v>0.70679999999999998</v>
      </c>
      <c r="D10" s="82">
        <v>0.80869999999999997</v>
      </c>
      <c r="E10" s="82">
        <v>0.91049999999999998</v>
      </c>
      <c r="F10" s="82">
        <v>1.0123</v>
      </c>
      <c r="G10" s="82">
        <v>1.1142000000000001</v>
      </c>
      <c r="H10" s="82">
        <v>1.216</v>
      </c>
      <c r="I10" s="82">
        <v>1.3178000000000001</v>
      </c>
      <c r="J10" s="82">
        <v>1.4196</v>
      </c>
      <c r="K10" s="82">
        <v>1.5215000000000001</v>
      </c>
      <c r="L10" s="82">
        <v>1.6233</v>
      </c>
    </row>
    <row r="11" spans="1:13" x14ac:dyDescent="0.25">
      <c r="A11" s="84" t="s">
        <v>97</v>
      </c>
      <c r="B11" s="85">
        <v>1.54</v>
      </c>
      <c r="C11" s="82">
        <v>1.5854999999999999</v>
      </c>
      <c r="D11" s="82">
        <v>1.631</v>
      </c>
      <c r="E11" s="82">
        <v>1.6765000000000001</v>
      </c>
      <c r="F11" s="82">
        <v>1.722</v>
      </c>
      <c r="G11" s="82">
        <v>1.7675000000000001</v>
      </c>
      <c r="H11" s="82">
        <v>1.8129</v>
      </c>
      <c r="I11" s="82">
        <v>1.8584000000000001</v>
      </c>
      <c r="J11" s="82">
        <v>1.9038999999999999</v>
      </c>
      <c r="K11" s="82">
        <v>1.9494</v>
      </c>
      <c r="L11" s="82">
        <v>1.9948999999999999</v>
      </c>
    </row>
    <row r="12" spans="1:13" x14ac:dyDescent="0.25">
      <c r="A12" s="84" t="s">
        <v>83</v>
      </c>
      <c r="B12" s="86">
        <v>64</v>
      </c>
      <c r="C12" s="81">
        <v>65.95</v>
      </c>
      <c r="D12" s="81">
        <v>67.900000000000006</v>
      </c>
      <c r="E12" s="81">
        <v>69.84</v>
      </c>
      <c r="F12" s="81">
        <v>71.790000000000006</v>
      </c>
      <c r="G12" s="81">
        <v>73.739999999999995</v>
      </c>
      <c r="H12" s="81">
        <v>75.69</v>
      </c>
      <c r="I12" s="81">
        <v>77.64</v>
      </c>
      <c r="J12" s="81">
        <v>79.58</v>
      </c>
      <c r="K12" s="81">
        <v>81.53</v>
      </c>
      <c r="L12" s="81">
        <v>83.48</v>
      </c>
    </row>
    <row r="13" spans="1:13" x14ac:dyDescent="0.25">
      <c r="A13" s="87" t="s">
        <v>84</v>
      </c>
      <c r="B13" s="96">
        <v>70</v>
      </c>
      <c r="C13" s="97">
        <v>73</v>
      </c>
      <c r="D13" s="97">
        <v>76</v>
      </c>
      <c r="E13" s="97">
        <v>79.010000000000005</v>
      </c>
      <c r="F13" s="97">
        <v>82.01</v>
      </c>
      <c r="G13" s="97">
        <v>85.01</v>
      </c>
      <c r="H13" s="97">
        <v>88.01</v>
      </c>
      <c r="I13" s="97">
        <v>91.02</v>
      </c>
      <c r="J13" s="97">
        <v>94.02</v>
      </c>
      <c r="K13" s="97">
        <v>97.02</v>
      </c>
      <c r="L13" s="97">
        <v>100.02</v>
      </c>
      <c r="M13" s="98"/>
    </row>
    <row r="14" spans="1:13" x14ac:dyDescent="0.25">
      <c r="A14" s="84" t="s">
        <v>85</v>
      </c>
      <c r="B14" s="99">
        <f>B10*$B$6+B11*$B$5+B12*$B$2+B13*$B$1</f>
        <v>70890</v>
      </c>
      <c r="C14" s="1">
        <f>C10*$B$6+C11*$B$5+C12*$B$2+C13*$B$1</f>
        <v>74703.399999999994</v>
      </c>
      <c r="D14" s="1">
        <f>D10*$B$6+D11*$B$5+D12*$B$2+D13*$B$1</f>
        <v>78518.600000000006</v>
      </c>
      <c r="E14" s="1">
        <f>E10*$B$6+E11*$B$5+E12*$B$2+E13*$B$1</f>
        <v>82332.639999999999</v>
      </c>
      <c r="F14" s="1">
        <f>F10*$B$6+F11*$B$5+F12*$B$2+F13*$B$1</f>
        <v>86146.04</v>
      </c>
      <c r="G14" s="1">
        <f>G10*$B$6+G11*$B$5+G12*$B$2+G13*$B$1</f>
        <v>89961.24</v>
      </c>
      <c r="H14" s="1">
        <f>H10*$B$6+H11*$B$5+H12*$B$2+H13*$B$1</f>
        <v>93772.34</v>
      </c>
      <c r="I14" s="1">
        <f>I10*$B$6+I11*$B$5+I12*$B$2+I13*$B$1</f>
        <v>97587.88</v>
      </c>
      <c r="J14" s="1">
        <f>J10*$B$6+J11*$B$5+J12*$B$2+J13*$B$1</f>
        <v>101399.78</v>
      </c>
      <c r="K14" s="1">
        <f>K10*$B$6+K11*$B$5+K12*$B$2+K13*$B$1</f>
        <v>105214.98</v>
      </c>
      <c r="L14" s="1">
        <f>L10*$B$6+L11*$B$5+L12*$B$2+L13*$B$1</f>
        <v>109028.37999999999</v>
      </c>
    </row>
    <row r="15" spans="1:13" ht="15.75" customHeight="1" x14ac:dyDescent="0.25">
      <c r="A15" s="84" t="s">
        <v>86</v>
      </c>
      <c r="B15" s="100"/>
      <c r="C15" s="1">
        <f>C14-$B$14</f>
        <v>3813.3999999999942</v>
      </c>
      <c r="D15" s="1">
        <f t="shared" ref="D15:L15" si="0">D14-$B$14</f>
        <v>7628.6000000000058</v>
      </c>
      <c r="E15" s="1">
        <f t="shared" si="0"/>
        <v>11442.64</v>
      </c>
      <c r="F15" s="1">
        <f t="shared" si="0"/>
        <v>15256.039999999994</v>
      </c>
      <c r="G15" s="1">
        <f t="shared" si="0"/>
        <v>19071.240000000005</v>
      </c>
      <c r="H15" s="1">
        <f t="shared" si="0"/>
        <v>22882.339999999997</v>
      </c>
      <c r="I15" s="1">
        <f t="shared" si="0"/>
        <v>26697.880000000005</v>
      </c>
      <c r="J15" s="1">
        <f t="shared" si="0"/>
        <v>30509.78</v>
      </c>
      <c r="K15" s="1">
        <f t="shared" si="0"/>
        <v>34324.979999999996</v>
      </c>
      <c r="L15" s="89">
        <f t="shared" si="0"/>
        <v>38138.37999999999</v>
      </c>
      <c r="M15" s="89">
        <f>SUM(C15:L15)</f>
        <v>209765.27999999997</v>
      </c>
    </row>
    <row r="16" spans="1:13" x14ac:dyDescent="0.25">
      <c r="A16" s="84" t="s">
        <v>88</v>
      </c>
      <c r="B16" s="100"/>
      <c r="C16" s="101">
        <f>C15/B14</f>
        <v>5.3793200733530742E-2</v>
      </c>
      <c r="D16" s="101">
        <f>(D15-C15)/C14</f>
        <v>5.1071303314173276E-2</v>
      </c>
      <c r="E16" s="101">
        <f t="shared" ref="E16:L16" si="1">(E15-D15)/D14</f>
        <v>4.8574987327843253E-2</v>
      </c>
      <c r="F16" s="101">
        <f t="shared" si="1"/>
        <v>4.6316989228087357E-2</v>
      </c>
      <c r="G16" s="101">
        <f t="shared" si="1"/>
        <v>4.4287584200039976E-2</v>
      </c>
      <c r="H16" s="101">
        <f t="shared" si="1"/>
        <v>4.2363800232188782E-2</v>
      </c>
      <c r="I16" s="101">
        <f t="shared" si="1"/>
        <v>4.0689397321214425E-2</v>
      </c>
      <c r="J16" s="101">
        <f t="shared" si="1"/>
        <v>3.9061203092023253E-2</v>
      </c>
      <c r="K16" s="101">
        <f t="shared" si="1"/>
        <v>3.7625328181185372E-2</v>
      </c>
      <c r="L16" s="101">
        <f t="shared" si="1"/>
        <v>3.6243888465311631E-2</v>
      </c>
    </row>
    <row r="17" spans="1:12" x14ac:dyDescent="0.25">
      <c r="A17" s="84" t="s">
        <v>89</v>
      </c>
      <c r="B17" s="100"/>
      <c r="C17" s="101">
        <f>C15/$B$14</f>
        <v>5.3793200733530742E-2</v>
      </c>
      <c r="D17" s="101">
        <f t="shared" ref="D17:L17" si="2">D15/$B$14</f>
        <v>0.10761179291860637</v>
      </c>
      <c r="E17" s="101">
        <f t="shared" si="2"/>
        <v>0.16141402172379743</v>
      </c>
      <c r="F17" s="101">
        <f t="shared" si="2"/>
        <v>0.21520722245732815</v>
      </c>
      <c r="G17" s="101">
        <f t="shared" si="2"/>
        <v>0.26902581464240377</v>
      </c>
      <c r="H17" s="101">
        <f t="shared" si="2"/>
        <v>0.32278657074340522</v>
      </c>
      <c r="I17" s="101">
        <f t="shared" si="2"/>
        <v>0.37660995909155037</v>
      </c>
      <c r="J17" s="101">
        <f t="shared" si="2"/>
        <v>0.4303820002821272</v>
      </c>
      <c r="K17" s="101">
        <f t="shared" si="2"/>
        <v>0.48420059246720265</v>
      </c>
      <c r="L17" s="101">
        <f t="shared" si="2"/>
        <v>0.53799379320073337</v>
      </c>
    </row>
    <row r="19" spans="1:12" x14ac:dyDescent="0.25">
      <c r="A19" s="178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workbookViewId="0">
      <selection activeCell="A5" sqref="A5:B6"/>
    </sheetView>
  </sheetViews>
  <sheetFormatPr baseColWidth="10" defaultRowHeight="15" x14ac:dyDescent="0.25"/>
  <cols>
    <col min="1" max="1" width="32.7109375" bestFit="1" customWidth="1"/>
  </cols>
  <sheetData>
    <row r="1" spans="1:13" x14ac:dyDescent="0.25">
      <c r="A1" t="s">
        <v>79</v>
      </c>
      <c r="B1">
        <v>1</v>
      </c>
    </row>
    <row r="2" spans="1:13" x14ac:dyDescent="0.25">
      <c r="A2" t="s">
        <v>80</v>
      </c>
      <c r="B2">
        <v>1</v>
      </c>
    </row>
    <row r="5" spans="1:13" x14ac:dyDescent="0.25">
      <c r="A5" t="s">
        <v>81</v>
      </c>
      <c r="B5" s="83">
        <v>150</v>
      </c>
    </row>
    <row r="6" spans="1:13" x14ac:dyDescent="0.25">
      <c r="A6" t="s">
        <v>82</v>
      </c>
      <c r="B6" s="83">
        <v>150</v>
      </c>
    </row>
    <row r="9" spans="1:13" s="92" customFormat="1" x14ac:dyDescent="0.25">
      <c r="A9" s="90"/>
      <c r="B9" s="91">
        <v>2018</v>
      </c>
      <c r="C9" s="90">
        <v>2019</v>
      </c>
      <c r="D9" s="90">
        <v>2020</v>
      </c>
      <c r="E9" s="90">
        <v>2021</v>
      </c>
      <c r="F9" s="90">
        <v>2022</v>
      </c>
      <c r="G9" s="90">
        <v>2023</v>
      </c>
      <c r="H9" s="90">
        <v>2024</v>
      </c>
      <c r="I9" s="90">
        <v>2025</v>
      </c>
      <c r="J9" s="90">
        <v>2026</v>
      </c>
      <c r="K9" s="90">
        <v>2027</v>
      </c>
      <c r="L9" s="90">
        <v>2028</v>
      </c>
      <c r="M9" s="90" t="s">
        <v>87</v>
      </c>
    </row>
    <row r="10" spans="1:13" x14ac:dyDescent="0.25">
      <c r="A10" s="84" t="s">
        <v>96</v>
      </c>
      <c r="B10" s="85">
        <v>0.60499999999999998</v>
      </c>
      <c r="C10" s="82">
        <v>0.70679999999999998</v>
      </c>
      <c r="D10" s="82">
        <v>0.80869999999999997</v>
      </c>
      <c r="E10" s="82">
        <v>0.91049999999999998</v>
      </c>
      <c r="F10" s="82">
        <v>1.0123</v>
      </c>
      <c r="G10" s="82">
        <v>1.1142000000000001</v>
      </c>
      <c r="H10" s="82">
        <v>1.216</v>
      </c>
      <c r="I10" s="82">
        <v>1.3178000000000001</v>
      </c>
      <c r="J10" s="82">
        <v>1.4196</v>
      </c>
      <c r="K10" s="82">
        <v>1.5215000000000001</v>
      </c>
      <c r="L10" s="82">
        <v>1.6233</v>
      </c>
    </row>
    <row r="11" spans="1:13" x14ac:dyDescent="0.25">
      <c r="A11" s="84" t="s">
        <v>97</v>
      </c>
      <c r="B11" s="85">
        <v>1.54</v>
      </c>
      <c r="C11" s="82">
        <v>1.5854999999999999</v>
      </c>
      <c r="D11" s="82">
        <v>1.631</v>
      </c>
      <c r="E11" s="82">
        <v>1.6765000000000001</v>
      </c>
      <c r="F11" s="82">
        <v>1.722</v>
      </c>
      <c r="G11" s="82">
        <v>1.7675000000000001</v>
      </c>
      <c r="H11" s="82">
        <v>1.8129</v>
      </c>
      <c r="I11" s="82">
        <v>1.8584000000000001</v>
      </c>
      <c r="J11" s="82">
        <v>1.9038999999999999</v>
      </c>
      <c r="K11" s="82">
        <v>1.9494</v>
      </c>
      <c r="L11" s="82">
        <v>1.9948999999999999</v>
      </c>
    </row>
    <row r="12" spans="1:13" x14ac:dyDescent="0.25">
      <c r="A12" s="84" t="s">
        <v>83</v>
      </c>
      <c r="B12" s="86">
        <v>64</v>
      </c>
      <c r="C12" s="81">
        <v>65.95</v>
      </c>
      <c r="D12" s="81">
        <v>67.900000000000006</v>
      </c>
      <c r="E12" s="81">
        <v>69.84</v>
      </c>
      <c r="F12" s="81">
        <v>71.790000000000006</v>
      </c>
      <c r="G12" s="81">
        <v>73.739999999999995</v>
      </c>
      <c r="H12" s="81">
        <v>75.69</v>
      </c>
      <c r="I12" s="81">
        <v>77.64</v>
      </c>
      <c r="J12" s="81">
        <v>79.58</v>
      </c>
      <c r="K12" s="81">
        <v>81.53</v>
      </c>
      <c r="L12" s="81">
        <v>83.48</v>
      </c>
    </row>
    <row r="13" spans="1:13" x14ac:dyDescent="0.25">
      <c r="A13" s="87" t="s">
        <v>84</v>
      </c>
      <c r="B13" s="96">
        <v>70</v>
      </c>
      <c r="C13" s="97">
        <v>73</v>
      </c>
      <c r="D13" s="97">
        <v>76</v>
      </c>
      <c r="E13" s="97">
        <v>79.010000000000005</v>
      </c>
      <c r="F13" s="97">
        <v>82.01</v>
      </c>
      <c r="G13" s="97">
        <v>85.01</v>
      </c>
      <c r="H13" s="97">
        <v>88.01</v>
      </c>
      <c r="I13" s="97">
        <v>91.02</v>
      </c>
      <c r="J13" s="97">
        <v>94.02</v>
      </c>
      <c r="K13" s="97">
        <v>97.02</v>
      </c>
      <c r="L13" s="97">
        <v>100.02</v>
      </c>
      <c r="M13" s="98"/>
    </row>
    <row r="14" spans="1:13" x14ac:dyDescent="0.25">
      <c r="A14" s="84" t="s">
        <v>85</v>
      </c>
      <c r="B14" s="99">
        <f>B10*$B$6+B11*$B$5+B12*$B$2+B13*$B$1</f>
        <v>455.75</v>
      </c>
      <c r="C14" s="1">
        <f>C10*$B$6+C11*$B$5+C12*$B$2+C13*$B$1</f>
        <v>482.79499999999996</v>
      </c>
      <c r="D14" s="1">
        <f>D10*$B$6+D11*$B$5+D12*$B$2+D13*$B$1</f>
        <v>509.85500000000002</v>
      </c>
      <c r="E14" s="1">
        <f>E10*$B$6+E11*$B$5+E12*$B$2+E13*$B$1</f>
        <v>536.9</v>
      </c>
      <c r="F14" s="1">
        <f>F10*$B$6+F11*$B$5+F12*$B$2+F13*$B$1</f>
        <v>563.94500000000005</v>
      </c>
      <c r="G14" s="1">
        <f>G10*$B$6+G11*$B$5+G12*$B$2+G13*$B$1</f>
        <v>591.005</v>
      </c>
      <c r="H14" s="1">
        <f>H10*$B$6+H11*$B$5+H12*$B$2+H13*$B$1</f>
        <v>618.03500000000008</v>
      </c>
      <c r="I14" s="1">
        <f>I10*$B$6+I11*$B$5+I12*$B$2+I13*$B$1</f>
        <v>645.09</v>
      </c>
      <c r="J14" s="1">
        <f>J10*$B$6+J11*$B$5+J12*$B$2+J13*$B$1</f>
        <v>672.125</v>
      </c>
      <c r="K14" s="1">
        <f>K10*$B$6+K11*$B$5+K12*$B$2+K13*$B$1</f>
        <v>699.18499999999995</v>
      </c>
      <c r="L14" s="1">
        <f>L10*$B$6+L11*$B$5+L12*$B$2+L13*$B$1</f>
        <v>726.23</v>
      </c>
    </row>
    <row r="15" spans="1:13" x14ac:dyDescent="0.25">
      <c r="A15" s="84" t="s">
        <v>86</v>
      </c>
      <c r="B15" s="100"/>
      <c r="C15" s="1">
        <f>C14-$B$14</f>
        <v>27.044999999999959</v>
      </c>
      <c r="D15" s="1">
        <f t="shared" ref="D15:L15" si="0">D14-$B$14</f>
        <v>54.105000000000018</v>
      </c>
      <c r="E15" s="1">
        <f t="shared" si="0"/>
        <v>81.149999999999977</v>
      </c>
      <c r="F15" s="1">
        <f t="shared" si="0"/>
        <v>108.19500000000005</v>
      </c>
      <c r="G15" s="1">
        <f t="shared" si="0"/>
        <v>135.255</v>
      </c>
      <c r="H15" s="1">
        <f t="shared" si="0"/>
        <v>162.28500000000008</v>
      </c>
      <c r="I15" s="1">
        <f t="shared" si="0"/>
        <v>189.34000000000003</v>
      </c>
      <c r="J15" s="1">
        <f t="shared" si="0"/>
        <v>216.375</v>
      </c>
      <c r="K15" s="1">
        <f t="shared" si="0"/>
        <v>243.43499999999995</v>
      </c>
      <c r="L15" s="88">
        <f t="shared" si="0"/>
        <v>270.48</v>
      </c>
      <c r="M15" s="88">
        <f>SUM(C15:L15)</f>
        <v>1487.665</v>
      </c>
    </row>
    <row r="16" spans="1:13" x14ac:dyDescent="0.25">
      <c r="A16" s="84" t="s">
        <v>88</v>
      </c>
      <c r="B16" s="100"/>
      <c r="C16" s="101">
        <f>C15/B14</f>
        <v>5.9341744377399801E-2</v>
      </c>
      <c r="D16" s="101">
        <f>(D15-C15)/C14</f>
        <v>5.6048633477977325E-2</v>
      </c>
      <c r="E16" s="101">
        <f t="shared" ref="E16:L16" si="1">(E15-D15)/D14</f>
        <v>5.3044493042139353E-2</v>
      </c>
      <c r="F16" s="101">
        <f t="shared" si="1"/>
        <v>5.0372508847085253E-2</v>
      </c>
      <c r="G16" s="101">
        <f t="shared" si="1"/>
        <v>4.7983402636781858E-2</v>
      </c>
      <c r="H16" s="101">
        <f t="shared" si="1"/>
        <v>4.5735653674672951E-2</v>
      </c>
      <c r="I16" s="101">
        <f t="shared" si="1"/>
        <v>4.3775837937980774E-2</v>
      </c>
      <c r="J16" s="101">
        <f t="shared" si="1"/>
        <v>4.190888093134286E-2</v>
      </c>
      <c r="K16" s="101">
        <f t="shared" si="1"/>
        <v>4.0260368235075242E-2</v>
      </c>
      <c r="L16" s="101">
        <f t="shared" si="1"/>
        <v>3.8680749730042943E-2</v>
      </c>
    </row>
    <row r="17" spans="1:12" x14ac:dyDescent="0.25">
      <c r="A17" s="84" t="s">
        <v>89</v>
      </c>
      <c r="B17" s="100"/>
      <c r="C17" s="101">
        <f>C15/$B$14</f>
        <v>5.9341744377399801E-2</v>
      </c>
      <c r="D17" s="101">
        <f t="shared" ref="D17:L17" si="2">D15/$B$14</f>
        <v>0.11871640153592983</v>
      </c>
      <c r="E17" s="101">
        <f t="shared" si="2"/>
        <v>0.17805814591332964</v>
      </c>
      <c r="F17" s="101">
        <f t="shared" si="2"/>
        <v>0.23739989029072966</v>
      </c>
      <c r="G17" s="101">
        <f t="shared" si="2"/>
        <v>0.29677454744925946</v>
      </c>
      <c r="H17" s="101">
        <f t="shared" si="2"/>
        <v>0.3560833790455295</v>
      </c>
      <c r="I17" s="101">
        <f t="shared" si="2"/>
        <v>0.41544706527701597</v>
      </c>
      <c r="J17" s="101">
        <f t="shared" si="2"/>
        <v>0.47476686780032912</v>
      </c>
      <c r="K17" s="101">
        <f t="shared" si="2"/>
        <v>0.53414152495885892</v>
      </c>
      <c r="L17" s="101">
        <f t="shared" si="2"/>
        <v>0.59348326933625895</v>
      </c>
    </row>
    <row r="19" spans="1:12" x14ac:dyDescent="0.25">
      <c r="A19" s="178" t="s">
        <v>95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workbookViewId="0">
      <selection activeCell="A5" sqref="A5:B6"/>
    </sheetView>
  </sheetViews>
  <sheetFormatPr baseColWidth="10" defaultRowHeight="15" x14ac:dyDescent="0.25"/>
  <cols>
    <col min="1" max="1" width="32.7109375" bestFit="1" customWidth="1"/>
  </cols>
  <sheetData>
    <row r="1" spans="1:13" x14ac:dyDescent="0.25">
      <c r="A1" t="s">
        <v>79</v>
      </c>
      <c r="B1">
        <v>1</v>
      </c>
    </row>
    <row r="2" spans="1:13" x14ac:dyDescent="0.25">
      <c r="A2" t="s">
        <v>80</v>
      </c>
      <c r="B2">
        <v>1</v>
      </c>
    </row>
    <row r="5" spans="1:13" x14ac:dyDescent="0.25">
      <c r="A5" t="s">
        <v>81</v>
      </c>
      <c r="B5" s="83">
        <v>60</v>
      </c>
    </row>
    <row r="6" spans="1:13" x14ac:dyDescent="0.25">
      <c r="A6" t="s">
        <v>82</v>
      </c>
      <c r="B6" s="83">
        <v>60</v>
      </c>
    </row>
    <row r="9" spans="1:13" s="95" customFormat="1" x14ac:dyDescent="0.25">
      <c r="A9" s="93"/>
      <c r="B9" s="94">
        <v>2018</v>
      </c>
      <c r="C9" s="93">
        <v>2019</v>
      </c>
      <c r="D9" s="93">
        <v>2020</v>
      </c>
      <c r="E9" s="93">
        <v>2021</v>
      </c>
      <c r="F9" s="93">
        <v>2022</v>
      </c>
      <c r="G9" s="93">
        <v>2023</v>
      </c>
      <c r="H9" s="93">
        <v>2024</v>
      </c>
      <c r="I9" s="93">
        <v>2025</v>
      </c>
      <c r="J9" s="93">
        <v>2026</v>
      </c>
      <c r="K9" s="93">
        <v>2027</v>
      </c>
      <c r="L9" s="93">
        <v>2028</v>
      </c>
      <c r="M9" s="93" t="s">
        <v>87</v>
      </c>
    </row>
    <row r="10" spans="1:13" x14ac:dyDescent="0.25">
      <c r="A10" s="84" t="s">
        <v>96</v>
      </c>
      <c r="B10" s="85">
        <v>0.60499999999999998</v>
      </c>
      <c r="C10" s="82">
        <v>0.70679999999999998</v>
      </c>
      <c r="D10" s="82">
        <v>0.80869999999999997</v>
      </c>
      <c r="E10" s="82">
        <v>0.91049999999999998</v>
      </c>
      <c r="F10" s="82">
        <v>1.0123</v>
      </c>
      <c r="G10" s="82">
        <v>1.1142000000000001</v>
      </c>
      <c r="H10" s="82">
        <v>1.216</v>
      </c>
      <c r="I10" s="82">
        <v>1.3178000000000001</v>
      </c>
      <c r="J10" s="82">
        <v>1.4196</v>
      </c>
      <c r="K10" s="82">
        <v>1.5215000000000001</v>
      </c>
      <c r="L10" s="82">
        <v>1.6233</v>
      </c>
    </row>
    <row r="11" spans="1:13" x14ac:dyDescent="0.25">
      <c r="A11" s="84" t="s">
        <v>97</v>
      </c>
      <c r="B11" s="85">
        <v>1.54</v>
      </c>
      <c r="C11" s="82">
        <v>1.5854999999999999</v>
      </c>
      <c r="D11" s="82">
        <v>1.631</v>
      </c>
      <c r="E11" s="82">
        <v>1.6765000000000001</v>
      </c>
      <c r="F11" s="82">
        <v>1.722</v>
      </c>
      <c r="G11" s="82">
        <v>1.7675000000000001</v>
      </c>
      <c r="H11" s="82">
        <v>1.8129</v>
      </c>
      <c r="I11" s="82">
        <v>1.8584000000000001</v>
      </c>
      <c r="J11" s="82">
        <v>1.9038999999999999</v>
      </c>
      <c r="K11" s="82">
        <v>1.9494</v>
      </c>
      <c r="L11" s="82">
        <v>1.9948999999999999</v>
      </c>
    </row>
    <row r="12" spans="1:13" x14ac:dyDescent="0.25">
      <c r="A12" s="84" t="s">
        <v>83</v>
      </c>
      <c r="B12" s="86">
        <v>64</v>
      </c>
      <c r="C12" s="81">
        <v>65.95</v>
      </c>
      <c r="D12" s="81">
        <v>67.900000000000006</v>
      </c>
      <c r="E12" s="81">
        <v>69.84</v>
      </c>
      <c r="F12" s="81">
        <v>71.790000000000006</v>
      </c>
      <c r="G12" s="81">
        <v>73.739999999999995</v>
      </c>
      <c r="H12" s="81">
        <v>75.69</v>
      </c>
      <c r="I12" s="81">
        <v>77.64</v>
      </c>
      <c r="J12" s="81">
        <v>79.58</v>
      </c>
      <c r="K12" s="81">
        <v>81.53</v>
      </c>
      <c r="L12" s="81">
        <v>83.48</v>
      </c>
    </row>
    <row r="13" spans="1:13" x14ac:dyDescent="0.25">
      <c r="A13" s="87" t="s">
        <v>84</v>
      </c>
      <c r="B13" s="96">
        <v>70</v>
      </c>
      <c r="C13" s="97">
        <v>73</v>
      </c>
      <c r="D13" s="97">
        <v>76</v>
      </c>
      <c r="E13" s="97">
        <v>79.010000000000005</v>
      </c>
      <c r="F13" s="97">
        <v>82.01</v>
      </c>
      <c r="G13" s="97">
        <v>85.01</v>
      </c>
      <c r="H13" s="97">
        <v>88.01</v>
      </c>
      <c r="I13" s="97">
        <v>91.02</v>
      </c>
      <c r="J13" s="97">
        <v>94.02</v>
      </c>
      <c r="K13" s="97">
        <v>97.02</v>
      </c>
      <c r="L13" s="97">
        <v>100.02</v>
      </c>
      <c r="M13" s="98"/>
    </row>
    <row r="14" spans="1:13" x14ac:dyDescent="0.25">
      <c r="A14" s="84" t="s">
        <v>85</v>
      </c>
      <c r="B14" s="99">
        <f>B10*$B$6+B11*$B$5+B12*$B$2+B13*$B$1</f>
        <v>262.7</v>
      </c>
      <c r="C14" s="1">
        <f>C10*$B$6+C11*$B$5+C12*$B$2+C13*$B$1</f>
        <v>276.488</v>
      </c>
      <c r="D14" s="1">
        <f>D10*$B$6+D11*$B$5+D12*$B$2+D13*$B$1</f>
        <v>290.28200000000004</v>
      </c>
      <c r="E14" s="1">
        <f>E10*$B$6+E11*$B$5+E12*$B$2+E13*$B$1</f>
        <v>304.07</v>
      </c>
      <c r="F14" s="1">
        <f>F10*$B$6+F11*$B$5+F12*$B$2+F13*$B$1</f>
        <v>317.858</v>
      </c>
      <c r="G14" s="1">
        <f>G10*$B$6+G11*$B$5+G12*$B$2+G13*$B$1</f>
        <v>331.65199999999999</v>
      </c>
      <c r="H14" s="1">
        <f>H10*$B$6+H11*$B$5+H12*$B$2+H13*$B$1</f>
        <v>345.43399999999997</v>
      </c>
      <c r="I14" s="1">
        <f>I10*$B$6+I11*$B$5+I12*$B$2+I13*$B$1</f>
        <v>359.23199999999997</v>
      </c>
      <c r="J14" s="1">
        <f>J10*$B$6+J11*$B$5+J12*$B$2+J13*$B$1</f>
        <v>373.01</v>
      </c>
      <c r="K14" s="1">
        <f>K10*$B$6+K11*$B$5+K12*$B$2+K13*$B$1</f>
        <v>386.80399999999997</v>
      </c>
      <c r="L14" s="1">
        <f>L10*$B$6+L11*$B$5+L12*$B$2+L13*$B$1</f>
        <v>400.59199999999998</v>
      </c>
    </row>
    <row r="15" spans="1:13" ht="15.75" customHeight="1" x14ac:dyDescent="0.25">
      <c r="A15" s="84" t="s">
        <v>86</v>
      </c>
      <c r="B15" s="100"/>
      <c r="C15" s="1">
        <f>C14-$B$14</f>
        <v>13.788000000000011</v>
      </c>
      <c r="D15" s="1">
        <f t="shared" ref="D15:L15" si="0">D14-$B$14</f>
        <v>27.58200000000005</v>
      </c>
      <c r="E15" s="1">
        <f t="shared" si="0"/>
        <v>41.370000000000005</v>
      </c>
      <c r="F15" s="1">
        <f t="shared" si="0"/>
        <v>55.158000000000015</v>
      </c>
      <c r="G15" s="1">
        <f t="shared" si="0"/>
        <v>68.951999999999998</v>
      </c>
      <c r="H15" s="1">
        <f t="shared" si="0"/>
        <v>82.73399999999998</v>
      </c>
      <c r="I15" s="1">
        <f t="shared" si="0"/>
        <v>96.531999999999982</v>
      </c>
      <c r="J15" s="1">
        <f t="shared" si="0"/>
        <v>110.31</v>
      </c>
      <c r="K15" s="1">
        <f t="shared" si="0"/>
        <v>124.10399999999998</v>
      </c>
      <c r="L15" s="89">
        <f t="shared" si="0"/>
        <v>137.892</v>
      </c>
      <c r="M15" s="89">
        <f>SUM(C15:L15)</f>
        <v>758.42200000000003</v>
      </c>
    </row>
    <row r="16" spans="1:13" x14ac:dyDescent="0.25">
      <c r="A16" s="84" t="s">
        <v>88</v>
      </c>
      <c r="B16" s="100"/>
      <c r="C16" s="101">
        <f>C15/B14</f>
        <v>5.2485725161781543E-2</v>
      </c>
      <c r="D16" s="101">
        <f>(D15-C15)/C14</f>
        <v>4.9890049477735163E-2</v>
      </c>
      <c r="E16" s="101">
        <f t="shared" ref="E16:L16" si="1">(E15-D15)/D14</f>
        <v>4.7498639254242261E-2</v>
      </c>
      <c r="F16" s="101">
        <f t="shared" si="1"/>
        <v>4.5344821916006223E-2</v>
      </c>
      <c r="G16" s="101">
        <f t="shared" si="1"/>
        <v>4.3396736907675697E-2</v>
      </c>
      <c r="H16" s="101">
        <f t="shared" si="1"/>
        <v>4.155560647908043E-2</v>
      </c>
      <c r="I16" s="101">
        <f t="shared" si="1"/>
        <v>3.9943954561508142E-2</v>
      </c>
      <c r="J16" s="101">
        <f t="shared" si="1"/>
        <v>3.8354044183146328E-2</v>
      </c>
      <c r="K16" s="101">
        <f t="shared" si="1"/>
        <v>3.6980241816573237E-2</v>
      </c>
      <c r="L16" s="101">
        <f t="shared" si="1"/>
        <v>3.5645960227919077E-2</v>
      </c>
    </row>
    <row r="17" spans="1:12" x14ac:dyDescent="0.25">
      <c r="A17" s="84" t="s">
        <v>89</v>
      </c>
      <c r="B17" s="100"/>
      <c r="C17" s="101">
        <f>C15/$B$14</f>
        <v>5.2485725161781543E-2</v>
      </c>
      <c r="D17" s="101">
        <f t="shared" ref="D17:L17" si="2">D15/$B$14</f>
        <v>0.10499429006471279</v>
      </c>
      <c r="E17" s="101">
        <f t="shared" si="2"/>
        <v>0.15748001522649413</v>
      </c>
      <c r="F17" s="101">
        <f t="shared" si="2"/>
        <v>0.20996574038827567</v>
      </c>
      <c r="G17" s="101">
        <f t="shared" si="2"/>
        <v>0.26247430529120669</v>
      </c>
      <c r="H17" s="101">
        <f t="shared" si="2"/>
        <v>0.31493719071183857</v>
      </c>
      <c r="I17" s="101">
        <f t="shared" si="2"/>
        <v>0.36746098210886941</v>
      </c>
      <c r="J17" s="101">
        <f t="shared" si="2"/>
        <v>0.41990864103540165</v>
      </c>
      <c r="K17" s="101">
        <f t="shared" si="2"/>
        <v>0.47241720593833264</v>
      </c>
      <c r="L17" s="101">
        <f t="shared" si="2"/>
        <v>0.52490293110011421</v>
      </c>
    </row>
    <row r="19" spans="1:12" x14ac:dyDescent="0.25">
      <c r="A19" s="178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workbookViewId="0">
      <selection activeCell="A5" sqref="A5:B6"/>
    </sheetView>
  </sheetViews>
  <sheetFormatPr baseColWidth="10" defaultRowHeight="15" x14ac:dyDescent="0.25"/>
  <cols>
    <col min="1" max="1" width="32.7109375" bestFit="1" customWidth="1"/>
  </cols>
  <sheetData>
    <row r="1" spans="1:13" x14ac:dyDescent="0.25">
      <c r="A1" t="s">
        <v>79</v>
      </c>
      <c r="B1">
        <v>1</v>
      </c>
    </row>
    <row r="2" spans="1:13" x14ac:dyDescent="0.25">
      <c r="A2" t="s">
        <v>80</v>
      </c>
      <c r="B2">
        <v>1</v>
      </c>
    </row>
    <row r="5" spans="1:13" x14ac:dyDescent="0.25">
      <c r="A5" t="s">
        <v>81</v>
      </c>
      <c r="B5" s="83">
        <v>30</v>
      </c>
    </row>
    <row r="6" spans="1:13" x14ac:dyDescent="0.25">
      <c r="A6" t="s">
        <v>82</v>
      </c>
      <c r="B6" s="83">
        <v>30</v>
      </c>
    </row>
    <row r="9" spans="1:13" s="95" customFormat="1" x14ac:dyDescent="0.25">
      <c r="A9" s="93"/>
      <c r="B9" s="94">
        <v>2018</v>
      </c>
      <c r="C9" s="93">
        <v>2019</v>
      </c>
      <c r="D9" s="93">
        <v>2020</v>
      </c>
      <c r="E9" s="93">
        <v>2021</v>
      </c>
      <c r="F9" s="93">
        <v>2022</v>
      </c>
      <c r="G9" s="93">
        <v>2023</v>
      </c>
      <c r="H9" s="93">
        <v>2024</v>
      </c>
      <c r="I9" s="93">
        <v>2025</v>
      </c>
      <c r="J9" s="93">
        <v>2026</v>
      </c>
      <c r="K9" s="93">
        <v>2027</v>
      </c>
      <c r="L9" s="93">
        <v>2028</v>
      </c>
      <c r="M9" s="93" t="s">
        <v>87</v>
      </c>
    </row>
    <row r="10" spans="1:13" x14ac:dyDescent="0.25">
      <c r="A10" s="84" t="s">
        <v>96</v>
      </c>
      <c r="B10" s="85">
        <v>0.60499999999999998</v>
      </c>
      <c r="C10" s="82">
        <v>0.70679999999999998</v>
      </c>
      <c r="D10" s="82">
        <v>0.80869999999999997</v>
      </c>
      <c r="E10" s="82">
        <v>0.91049999999999998</v>
      </c>
      <c r="F10" s="82">
        <v>1.0123</v>
      </c>
      <c r="G10" s="82">
        <v>1.1142000000000001</v>
      </c>
      <c r="H10" s="82">
        <v>1.216</v>
      </c>
      <c r="I10" s="82">
        <v>1.3178000000000001</v>
      </c>
      <c r="J10" s="82">
        <v>1.4196</v>
      </c>
      <c r="K10" s="82">
        <v>1.5215000000000001</v>
      </c>
      <c r="L10" s="82">
        <v>1.6233</v>
      </c>
    </row>
    <row r="11" spans="1:13" x14ac:dyDescent="0.25">
      <c r="A11" s="84" t="s">
        <v>97</v>
      </c>
      <c r="B11" s="85">
        <v>1.54</v>
      </c>
      <c r="C11" s="82">
        <v>1.5854999999999999</v>
      </c>
      <c r="D11" s="82">
        <v>1.631</v>
      </c>
      <c r="E11" s="82">
        <v>1.6765000000000001</v>
      </c>
      <c r="F11" s="82">
        <v>1.722</v>
      </c>
      <c r="G11" s="82">
        <v>1.7675000000000001</v>
      </c>
      <c r="H11" s="82">
        <v>1.8129</v>
      </c>
      <c r="I11" s="82">
        <v>1.8584000000000001</v>
      </c>
      <c r="J11" s="82">
        <v>1.9038999999999999</v>
      </c>
      <c r="K11" s="82">
        <v>1.9494</v>
      </c>
      <c r="L11" s="82">
        <v>1.9948999999999999</v>
      </c>
    </row>
    <row r="12" spans="1:13" x14ac:dyDescent="0.25">
      <c r="A12" s="84" t="s">
        <v>83</v>
      </c>
      <c r="B12" s="86">
        <v>64</v>
      </c>
      <c r="C12" s="81">
        <v>65.95</v>
      </c>
      <c r="D12" s="81">
        <v>67.900000000000006</v>
      </c>
      <c r="E12" s="81">
        <v>69.84</v>
      </c>
      <c r="F12" s="81">
        <v>71.790000000000006</v>
      </c>
      <c r="G12" s="81">
        <v>73.739999999999995</v>
      </c>
      <c r="H12" s="81">
        <v>75.69</v>
      </c>
      <c r="I12" s="81">
        <v>77.64</v>
      </c>
      <c r="J12" s="81">
        <v>79.58</v>
      </c>
      <c r="K12" s="81">
        <v>81.53</v>
      </c>
      <c r="L12" s="81">
        <v>83.48</v>
      </c>
    </row>
    <row r="13" spans="1:13" x14ac:dyDescent="0.25">
      <c r="A13" s="87" t="s">
        <v>84</v>
      </c>
      <c r="B13" s="96">
        <v>70</v>
      </c>
      <c r="C13" s="97">
        <v>73</v>
      </c>
      <c r="D13" s="97">
        <v>76</v>
      </c>
      <c r="E13" s="97">
        <v>79.010000000000005</v>
      </c>
      <c r="F13" s="97">
        <v>82.01</v>
      </c>
      <c r="G13" s="97">
        <v>85.01</v>
      </c>
      <c r="H13" s="97">
        <v>88.01</v>
      </c>
      <c r="I13" s="97">
        <v>91.02</v>
      </c>
      <c r="J13" s="97">
        <v>94.02</v>
      </c>
      <c r="K13" s="97">
        <v>97.02</v>
      </c>
      <c r="L13" s="97">
        <v>100.02</v>
      </c>
      <c r="M13" s="98"/>
    </row>
    <row r="14" spans="1:13" x14ac:dyDescent="0.25">
      <c r="A14" s="84" t="s">
        <v>85</v>
      </c>
      <c r="B14" s="99">
        <f>B10*$B$6+B11*$B$5+B12*$B$2+B13*$B$1</f>
        <v>198.35</v>
      </c>
      <c r="C14" s="1">
        <f>C10*$B$6+C11*$B$5+C12*$B$2+C13*$B$1</f>
        <v>207.71899999999999</v>
      </c>
      <c r="D14" s="1">
        <f>D10*$B$6+D11*$B$5+D12*$B$2+D13*$B$1</f>
        <v>217.09100000000001</v>
      </c>
      <c r="E14" s="1">
        <f>E10*$B$6+E11*$B$5+E12*$B$2+E13*$B$1</f>
        <v>226.45999999999998</v>
      </c>
      <c r="F14" s="1">
        <f>F10*$B$6+F11*$B$5+F12*$B$2+F13*$B$1</f>
        <v>235.82900000000001</v>
      </c>
      <c r="G14" s="1">
        <f>G10*$B$6+G11*$B$5+G12*$B$2+G13*$B$1</f>
        <v>245.20100000000002</v>
      </c>
      <c r="H14" s="1">
        <f>H10*$B$6+H11*$B$5+H12*$B$2+H13*$B$1</f>
        <v>254.56700000000001</v>
      </c>
      <c r="I14" s="1">
        <f>I10*$B$6+I11*$B$5+I12*$B$2+I13*$B$1</f>
        <v>263.94599999999997</v>
      </c>
      <c r="J14" s="1">
        <f>J10*$B$6+J11*$B$5+J12*$B$2+J13*$B$1</f>
        <v>273.30500000000001</v>
      </c>
      <c r="K14" s="1">
        <f>K10*$B$6+K11*$B$5+K12*$B$2+K13*$B$1</f>
        <v>282.67700000000002</v>
      </c>
      <c r="L14" s="1">
        <f>L10*$B$6+L11*$B$5+L12*$B$2+L13*$B$1</f>
        <v>292.04599999999999</v>
      </c>
    </row>
    <row r="15" spans="1:13" ht="15.75" customHeight="1" x14ac:dyDescent="0.25">
      <c r="A15" s="84" t="s">
        <v>86</v>
      </c>
      <c r="B15" s="100"/>
      <c r="C15" s="1">
        <f>C14-$B$14</f>
        <v>9.3689999999999998</v>
      </c>
      <c r="D15" s="1">
        <f t="shared" ref="D15:L15" si="0">D14-$B$14</f>
        <v>18.741000000000014</v>
      </c>
      <c r="E15" s="1">
        <f t="shared" si="0"/>
        <v>28.109999999999985</v>
      </c>
      <c r="F15" s="1">
        <f t="shared" si="0"/>
        <v>37.479000000000013</v>
      </c>
      <c r="G15" s="1">
        <f t="shared" si="0"/>
        <v>46.851000000000028</v>
      </c>
      <c r="H15" s="1">
        <f t="shared" si="0"/>
        <v>56.217000000000013</v>
      </c>
      <c r="I15" s="1">
        <f t="shared" si="0"/>
        <v>65.595999999999975</v>
      </c>
      <c r="J15" s="1">
        <f t="shared" si="0"/>
        <v>74.955000000000013</v>
      </c>
      <c r="K15" s="1">
        <f t="shared" si="0"/>
        <v>84.327000000000027</v>
      </c>
      <c r="L15" s="89">
        <f t="shared" si="0"/>
        <v>93.695999999999998</v>
      </c>
      <c r="M15" s="89">
        <f>SUM(C15:L15)</f>
        <v>515.34100000000012</v>
      </c>
    </row>
    <row r="16" spans="1:13" x14ac:dyDescent="0.25">
      <c r="A16" s="84" t="s">
        <v>88</v>
      </c>
      <c r="B16" s="100"/>
      <c r="C16" s="101">
        <f>C15/B14</f>
        <v>4.7234686160826822E-2</v>
      </c>
      <c r="D16" s="101">
        <f>(D15-C15)/C14</f>
        <v>4.511864586292065E-2</v>
      </c>
      <c r="E16" s="101">
        <f t="shared" ref="E16:L16" si="1">(E15-D15)/D14</f>
        <v>4.3157017103426537E-2</v>
      </c>
      <c r="F16" s="101">
        <f t="shared" si="1"/>
        <v>4.1371544643645806E-2</v>
      </c>
      <c r="G16" s="101">
        <f t="shared" si="1"/>
        <v>3.9740659545687826E-2</v>
      </c>
      <c r="H16" s="101">
        <f t="shared" si="1"/>
        <v>3.8197234105896732E-2</v>
      </c>
      <c r="I16" s="101">
        <f t="shared" si="1"/>
        <v>3.6842952935769217E-2</v>
      </c>
      <c r="J16" s="101">
        <f t="shared" si="1"/>
        <v>3.5458010350602163E-2</v>
      </c>
      <c r="K16" s="101">
        <f t="shared" si="1"/>
        <v>3.4291359470189034E-2</v>
      </c>
      <c r="L16" s="101">
        <f t="shared" si="1"/>
        <v>3.314383554374771E-2</v>
      </c>
    </row>
    <row r="17" spans="1:12" x14ac:dyDescent="0.25">
      <c r="A17" s="84" t="s">
        <v>89</v>
      </c>
      <c r="B17" s="100"/>
      <c r="C17" s="101">
        <f>C15/$B$14</f>
        <v>4.7234686160826822E-2</v>
      </c>
      <c r="D17" s="101">
        <f t="shared" ref="D17:L17" si="2">D15/$B$14</f>
        <v>9.4484497101084017E-2</v>
      </c>
      <c r="E17" s="101">
        <f t="shared" si="2"/>
        <v>0.14171918326191069</v>
      </c>
      <c r="F17" s="101">
        <f t="shared" si="2"/>
        <v>0.18895386942273765</v>
      </c>
      <c r="G17" s="101">
        <f t="shared" si="2"/>
        <v>0.23620368036299486</v>
      </c>
      <c r="H17" s="101">
        <f t="shared" si="2"/>
        <v>0.28342324174439132</v>
      </c>
      <c r="I17" s="101">
        <f t="shared" si="2"/>
        <v>0.33070834383665226</v>
      </c>
      <c r="J17" s="101">
        <f t="shared" si="2"/>
        <v>0.37789261406604496</v>
      </c>
      <c r="K17" s="101">
        <f t="shared" si="2"/>
        <v>0.42514242500630212</v>
      </c>
      <c r="L17" s="101">
        <f t="shared" si="2"/>
        <v>0.47237711116712883</v>
      </c>
    </row>
    <row r="19" spans="1:12" x14ac:dyDescent="0.25">
      <c r="A19" s="178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7"/>
  <sheetViews>
    <sheetView topLeftCell="A2" workbookViewId="0">
      <selection activeCell="P12" sqref="P12"/>
    </sheetView>
  </sheetViews>
  <sheetFormatPr baseColWidth="10" defaultRowHeight="15" x14ac:dyDescent="0.25"/>
  <sheetData>
    <row r="2" spans="1:14" ht="15.75" thickBot="1" x14ac:dyDescent="0.3">
      <c r="A2" t="s">
        <v>69</v>
      </c>
    </row>
    <row r="3" spans="1:14" ht="15.75" thickTop="1" x14ac:dyDescent="0.25">
      <c r="A3" s="108"/>
      <c r="B3" s="109"/>
      <c r="C3" s="2"/>
      <c r="D3" s="110" t="s">
        <v>41</v>
      </c>
      <c r="E3" s="2"/>
      <c r="F3" s="2"/>
      <c r="G3" s="3" t="s">
        <v>37</v>
      </c>
      <c r="H3" s="2"/>
      <c r="I3" s="109"/>
      <c r="J3" s="109"/>
      <c r="K3" s="2"/>
      <c r="L3" s="2"/>
      <c r="M3" s="2"/>
      <c r="N3" s="4"/>
    </row>
    <row r="4" spans="1:14" x14ac:dyDescent="0.25">
      <c r="A4" s="113"/>
      <c r="B4" s="104"/>
      <c r="C4" s="5" t="s">
        <v>64</v>
      </c>
      <c r="D4" s="111"/>
      <c r="E4" s="113"/>
      <c r="F4" s="102"/>
      <c r="G4" s="102"/>
      <c r="H4" s="102"/>
      <c r="I4" s="115" t="s">
        <v>38</v>
      </c>
      <c r="J4" s="115"/>
      <c r="K4" s="102"/>
      <c r="L4" s="102"/>
      <c r="M4" s="102"/>
      <c r="N4" s="104"/>
    </row>
    <row r="5" spans="1:14" ht="60.75" thickBot="1" x14ac:dyDescent="0.3">
      <c r="A5" s="113"/>
      <c r="B5" s="104"/>
      <c r="C5" s="6" t="s">
        <v>65</v>
      </c>
      <c r="D5" s="111"/>
      <c r="E5" s="114"/>
      <c r="F5" s="103"/>
      <c r="G5" s="103"/>
      <c r="H5" s="103"/>
      <c r="I5" s="116"/>
      <c r="J5" s="116"/>
      <c r="K5" s="103"/>
      <c r="L5" s="103"/>
      <c r="M5" s="103"/>
      <c r="N5" s="105"/>
    </row>
    <row r="6" spans="1:14" ht="45" x14ac:dyDescent="0.25">
      <c r="A6" s="113"/>
      <c r="B6" s="104"/>
      <c r="C6" s="7" t="s">
        <v>66</v>
      </c>
      <c r="D6" s="111"/>
      <c r="E6" s="8"/>
      <c r="F6" s="8"/>
      <c r="G6" s="8"/>
      <c r="H6" s="8"/>
      <c r="I6" s="8"/>
      <c r="J6" s="8"/>
      <c r="K6" s="8"/>
      <c r="L6" s="8"/>
      <c r="M6" s="8"/>
      <c r="N6" s="9">
        <v>2028</v>
      </c>
    </row>
    <row r="7" spans="1:14" x14ac:dyDescent="0.25">
      <c r="A7" s="113"/>
      <c r="B7" s="104"/>
      <c r="C7" s="7" t="s">
        <v>67</v>
      </c>
      <c r="D7" s="111"/>
      <c r="E7" s="106">
        <v>2019</v>
      </c>
      <c r="F7" s="106">
        <v>2020</v>
      </c>
      <c r="G7" s="106">
        <v>2021</v>
      </c>
      <c r="H7" s="106">
        <v>2022</v>
      </c>
      <c r="I7" s="106">
        <v>2023</v>
      </c>
      <c r="J7" s="106">
        <v>2024</v>
      </c>
      <c r="K7" s="106">
        <v>2025</v>
      </c>
      <c r="L7" s="106">
        <v>2026</v>
      </c>
      <c r="M7" s="106">
        <v>2027</v>
      </c>
      <c r="N7" s="106" t="s">
        <v>6</v>
      </c>
    </row>
    <row r="8" spans="1:14" ht="30.75" thickBot="1" x14ac:dyDescent="0.3">
      <c r="A8" s="113"/>
      <c r="B8" s="104"/>
      <c r="C8" s="10" t="s">
        <v>68</v>
      </c>
      <c r="D8" s="112"/>
      <c r="E8" s="107"/>
      <c r="F8" s="107"/>
      <c r="G8" s="107"/>
      <c r="H8" s="107"/>
      <c r="I8" s="107"/>
      <c r="J8" s="107"/>
      <c r="K8" s="107"/>
      <c r="L8" s="107"/>
      <c r="M8" s="107"/>
      <c r="N8" s="107"/>
    </row>
    <row r="9" spans="1:14" ht="30.75" thickBot="1" x14ac:dyDescent="0.3">
      <c r="A9" s="117" t="s">
        <v>7</v>
      </c>
      <c r="B9" s="11" t="s">
        <v>8</v>
      </c>
      <c r="C9" s="12">
        <v>27.2</v>
      </c>
      <c r="D9" s="13">
        <v>5.53</v>
      </c>
      <c r="E9" s="14">
        <v>32.729999999999997</v>
      </c>
      <c r="F9" s="14">
        <v>38.26</v>
      </c>
      <c r="G9" s="14">
        <v>43.78</v>
      </c>
      <c r="H9" s="14">
        <v>49.31</v>
      </c>
      <c r="I9" s="14">
        <v>54.84</v>
      </c>
      <c r="J9" s="14">
        <v>60.37</v>
      </c>
      <c r="K9" s="14">
        <v>65.900000000000006</v>
      </c>
      <c r="L9" s="14">
        <v>71.42</v>
      </c>
      <c r="M9" s="14">
        <v>76.95</v>
      </c>
      <c r="N9" s="15">
        <v>82.48</v>
      </c>
    </row>
    <row r="10" spans="1:14" ht="60.75" thickBot="1" x14ac:dyDescent="0.3">
      <c r="A10" s="117"/>
      <c r="B10" s="16" t="s">
        <v>9</v>
      </c>
      <c r="C10" s="12">
        <v>85</v>
      </c>
      <c r="D10" s="13">
        <v>-0.15</v>
      </c>
      <c r="E10" s="14">
        <v>84.85</v>
      </c>
      <c r="F10" s="14">
        <v>84.7</v>
      </c>
      <c r="G10" s="14">
        <v>84.54</v>
      </c>
      <c r="H10" s="14">
        <v>84.39</v>
      </c>
      <c r="I10" s="14">
        <v>84.24</v>
      </c>
      <c r="J10" s="14">
        <v>84.09</v>
      </c>
      <c r="K10" s="14">
        <v>83.94</v>
      </c>
      <c r="L10" s="14">
        <v>83.78</v>
      </c>
      <c r="M10" s="14">
        <v>83.63</v>
      </c>
      <c r="N10" s="15">
        <v>83.48</v>
      </c>
    </row>
    <row r="11" spans="1:14" ht="15.75" thickBot="1" x14ac:dyDescent="0.3">
      <c r="A11" s="117"/>
      <c r="B11" s="16" t="s">
        <v>10</v>
      </c>
      <c r="C11" s="12">
        <v>8</v>
      </c>
      <c r="D11" s="13">
        <v>7.55</v>
      </c>
      <c r="E11" s="14">
        <v>15.55</v>
      </c>
      <c r="F11" s="14">
        <v>23.1</v>
      </c>
      <c r="G11" s="14">
        <v>30.64</v>
      </c>
      <c r="H11" s="14">
        <v>38.19</v>
      </c>
      <c r="I11" s="14">
        <v>45.74</v>
      </c>
      <c r="J11" s="14">
        <v>53.29</v>
      </c>
      <c r="K11" s="14">
        <v>60.84</v>
      </c>
      <c r="L11" s="14">
        <v>68.38</v>
      </c>
      <c r="M11" s="14">
        <v>75.930000000000007</v>
      </c>
      <c r="N11" s="15">
        <v>83.48</v>
      </c>
    </row>
    <row r="12" spans="1:14" ht="15.75" thickBot="1" x14ac:dyDescent="0.3">
      <c r="A12" s="117"/>
      <c r="B12" s="16" t="s">
        <v>11</v>
      </c>
      <c r="C12" s="17">
        <v>0</v>
      </c>
      <c r="D12" s="13">
        <v>8.35</v>
      </c>
      <c r="E12" s="14">
        <v>8.35</v>
      </c>
      <c r="F12" s="14">
        <v>16.7</v>
      </c>
      <c r="G12" s="14">
        <v>25.04</v>
      </c>
      <c r="H12" s="14">
        <v>33.39</v>
      </c>
      <c r="I12" s="14">
        <v>41.74</v>
      </c>
      <c r="J12" s="14">
        <v>50.09</v>
      </c>
      <c r="K12" s="14">
        <v>58.44</v>
      </c>
      <c r="L12" s="14">
        <v>66.78</v>
      </c>
      <c r="M12" s="14">
        <v>75.13</v>
      </c>
      <c r="N12" s="15">
        <v>83.48</v>
      </c>
    </row>
    <row r="13" spans="1:14" ht="15.75" thickBot="1" x14ac:dyDescent="0.3">
      <c r="A13" s="117"/>
      <c r="B13" s="16" t="s">
        <v>12</v>
      </c>
      <c r="C13" s="12">
        <v>38</v>
      </c>
      <c r="D13" s="13">
        <v>4.55</v>
      </c>
      <c r="E13" s="14">
        <v>42.55</v>
      </c>
      <c r="F13" s="14">
        <v>47.1</v>
      </c>
      <c r="G13" s="14">
        <v>51.64</v>
      </c>
      <c r="H13" s="14">
        <v>56.19</v>
      </c>
      <c r="I13" s="14">
        <v>60.74</v>
      </c>
      <c r="J13" s="14">
        <v>65.290000000000006</v>
      </c>
      <c r="K13" s="14">
        <v>69.84</v>
      </c>
      <c r="L13" s="14">
        <v>74.38</v>
      </c>
      <c r="M13" s="14">
        <v>78.930000000000007</v>
      </c>
      <c r="N13" s="15">
        <v>83.48</v>
      </c>
    </row>
    <row r="14" spans="1:14" ht="15.75" thickBot="1" x14ac:dyDescent="0.3">
      <c r="A14" s="117"/>
      <c r="B14" s="16" t="s">
        <v>13</v>
      </c>
      <c r="C14" s="12">
        <v>65</v>
      </c>
      <c r="D14" s="13">
        <v>1.85</v>
      </c>
      <c r="E14" s="14">
        <v>66.849999999999994</v>
      </c>
      <c r="F14" s="14">
        <v>68.7</v>
      </c>
      <c r="G14" s="14">
        <v>70.540000000000006</v>
      </c>
      <c r="H14" s="14">
        <v>72.39</v>
      </c>
      <c r="I14" s="14">
        <v>74.239999999999995</v>
      </c>
      <c r="J14" s="14">
        <v>76.09</v>
      </c>
      <c r="K14" s="14">
        <v>77.94</v>
      </c>
      <c r="L14" s="14">
        <v>79.78</v>
      </c>
      <c r="M14" s="14">
        <v>81.63</v>
      </c>
      <c r="N14" s="15">
        <v>83.48</v>
      </c>
    </row>
    <row r="15" spans="1:14" ht="30.75" thickBot="1" x14ac:dyDescent="0.3">
      <c r="A15" s="117"/>
      <c r="B15" s="16" t="s">
        <v>14</v>
      </c>
      <c r="C15" s="12">
        <v>55</v>
      </c>
      <c r="D15" s="13">
        <v>2.85</v>
      </c>
      <c r="E15" s="14">
        <v>57.85</v>
      </c>
      <c r="F15" s="14">
        <v>60.7</v>
      </c>
      <c r="G15" s="14">
        <v>63.54</v>
      </c>
      <c r="H15" s="14">
        <v>66.39</v>
      </c>
      <c r="I15" s="14">
        <v>69.239999999999995</v>
      </c>
      <c r="J15" s="14">
        <v>72.09</v>
      </c>
      <c r="K15" s="14">
        <v>74.94</v>
      </c>
      <c r="L15" s="14">
        <v>77.78</v>
      </c>
      <c r="M15" s="14">
        <v>80.63</v>
      </c>
      <c r="N15" s="15">
        <v>83.48</v>
      </c>
    </row>
    <row r="16" spans="1:14" ht="30.75" thickBot="1" x14ac:dyDescent="0.3">
      <c r="A16" s="117"/>
      <c r="B16" s="16" t="s">
        <v>15</v>
      </c>
      <c r="C16" s="12">
        <v>64</v>
      </c>
      <c r="D16" s="13">
        <v>1.95</v>
      </c>
      <c r="E16" s="14">
        <v>65.95</v>
      </c>
      <c r="F16" s="14">
        <v>67.900000000000006</v>
      </c>
      <c r="G16" s="14">
        <v>69.84</v>
      </c>
      <c r="H16" s="14">
        <v>71.790000000000006</v>
      </c>
      <c r="I16" s="14">
        <v>73.739999999999995</v>
      </c>
      <c r="J16" s="14">
        <v>75.69</v>
      </c>
      <c r="K16" s="14">
        <v>77.64</v>
      </c>
      <c r="L16" s="14">
        <v>79.58</v>
      </c>
      <c r="M16" s="14">
        <v>81.53</v>
      </c>
      <c r="N16" s="15">
        <v>83.48</v>
      </c>
    </row>
    <row r="17" spans="1:14" ht="30.75" thickBot="1" x14ac:dyDescent="0.3">
      <c r="A17" s="117"/>
      <c r="B17" s="16" t="s">
        <v>16</v>
      </c>
      <c r="C17" s="12">
        <v>50</v>
      </c>
      <c r="D17" s="13">
        <v>3.35</v>
      </c>
      <c r="E17" s="14">
        <v>53.35</v>
      </c>
      <c r="F17" s="14">
        <v>56.7</v>
      </c>
      <c r="G17" s="14">
        <v>60.04</v>
      </c>
      <c r="H17" s="14">
        <v>63.39</v>
      </c>
      <c r="I17" s="14">
        <v>66.739999999999995</v>
      </c>
      <c r="J17" s="14">
        <v>70.09</v>
      </c>
      <c r="K17" s="14">
        <v>73.44</v>
      </c>
      <c r="L17" s="14">
        <v>76.78</v>
      </c>
      <c r="M17" s="14">
        <v>80.13</v>
      </c>
      <c r="N17" s="15">
        <v>83.48</v>
      </c>
    </row>
    <row r="18" spans="1:14" ht="15.75" thickBot="1" x14ac:dyDescent="0.3">
      <c r="A18" s="117"/>
      <c r="B18" s="16" t="s">
        <v>17</v>
      </c>
      <c r="C18" s="12">
        <v>50</v>
      </c>
      <c r="D18" s="13">
        <v>3.45</v>
      </c>
      <c r="E18" s="14">
        <v>53.45</v>
      </c>
      <c r="F18" s="14">
        <v>56.9</v>
      </c>
      <c r="G18" s="14">
        <v>60.34</v>
      </c>
      <c r="H18" s="14">
        <v>63.79</v>
      </c>
      <c r="I18" s="14">
        <v>67.239999999999995</v>
      </c>
      <c r="J18" s="14">
        <v>70.69</v>
      </c>
      <c r="K18" s="14">
        <v>74.14</v>
      </c>
      <c r="L18" s="14">
        <v>77.58</v>
      </c>
      <c r="M18" s="14">
        <v>81.03</v>
      </c>
      <c r="N18" s="15">
        <v>84.48</v>
      </c>
    </row>
    <row r="19" spans="1:14" ht="15.75" thickBot="1" x14ac:dyDescent="0.3">
      <c r="A19" s="117"/>
      <c r="B19" s="16" t="s">
        <v>18</v>
      </c>
      <c r="C19" s="12">
        <v>130</v>
      </c>
      <c r="D19" s="13">
        <v>-4.6500000000000004</v>
      </c>
      <c r="E19" s="14">
        <v>125.35</v>
      </c>
      <c r="F19" s="14">
        <v>120.7</v>
      </c>
      <c r="G19" s="14">
        <v>116.04</v>
      </c>
      <c r="H19" s="14">
        <v>111.39</v>
      </c>
      <c r="I19" s="14">
        <v>106.74</v>
      </c>
      <c r="J19" s="14">
        <v>102.09</v>
      </c>
      <c r="K19" s="14">
        <v>97.44</v>
      </c>
      <c r="L19" s="14">
        <v>92.78</v>
      </c>
      <c r="M19" s="14">
        <v>88.13</v>
      </c>
      <c r="N19" s="15">
        <v>83.48</v>
      </c>
    </row>
    <row r="20" spans="1:14" ht="30.75" thickBot="1" x14ac:dyDescent="0.3">
      <c r="A20" s="117"/>
      <c r="B20" s="16" t="s">
        <v>19</v>
      </c>
      <c r="C20" s="12">
        <v>40</v>
      </c>
      <c r="D20" s="13">
        <v>4.3499999999999996</v>
      </c>
      <c r="E20" s="14">
        <v>44.35</v>
      </c>
      <c r="F20" s="14">
        <v>48.7</v>
      </c>
      <c r="G20" s="14">
        <v>53.04</v>
      </c>
      <c r="H20" s="14">
        <v>57.39</v>
      </c>
      <c r="I20" s="14">
        <v>61.74</v>
      </c>
      <c r="J20" s="14">
        <v>66.09</v>
      </c>
      <c r="K20" s="14">
        <v>70.44</v>
      </c>
      <c r="L20" s="14">
        <v>74.78</v>
      </c>
      <c r="M20" s="14">
        <v>79.13</v>
      </c>
      <c r="N20" s="15">
        <v>83.48</v>
      </c>
    </row>
    <row r="21" spans="1:14" ht="30.75" thickBot="1" x14ac:dyDescent="0.3">
      <c r="A21" s="117"/>
      <c r="B21" s="16" t="s">
        <v>20</v>
      </c>
      <c r="C21" s="12">
        <v>50</v>
      </c>
      <c r="D21" s="13">
        <v>3.35</v>
      </c>
      <c r="E21" s="14">
        <v>53.35</v>
      </c>
      <c r="F21" s="14">
        <v>56.7</v>
      </c>
      <c r="G21" s="14">
        <v>60.04</v>
      </c>
      <c r="H21" s="14">
        <v>63.39</v>
      </c>
      <c r="I21" s="14">
        <v>66.739999999999995</v>
      </c>
      <c r="J21" s="14">
        <v>70.09</v>
      </c>
      <c r="K21" s="14">
        <v>73.44</v>
      </c>
      <c r="L21" s="14">
        <v>76.78</v>
      </c>
      <c r="M21" s="14">
        <v>80.13</v>
      </c>
      <c r="N21" s="15">
        <v>83.48</v>
      </c>
    </row>
    <row r="22" spans="1:14" ht="15.75" thickBot="1" x14ac:dyDescent="0.3">
      <c r="A22" s="117"/>
      <c r="B22" s="16" t="s">
        <v>21</v>
      </c>
      <c r="C22" s="12">
        <v>25</v>
      </c>
      <c r="D22" s="13">
        <v>5.85</v>
      </c>
      <c r="E22" s="14">
        <v>30.85</v>
      </c>
      <c r="F22" s="14">
        <v>36.700000000000003</v>
      </c>
      <c r="G22" s="14">
        <v>42.54</v>
      </c>
      <c r="H22" s="14">
        <v>48.39</v>
      </c>
      <c r="I22" s="14">
        <v>54.24</v>
      </c>
      <c r="J22" s="14">
        <v>60.09</v>
      </c>
      <c r="K22" s="14">
        <v>65.94</v>
      </c>
      <c r="L22" s="14">
        <v>71.78</v>
      </c>
      <c r="M22" s="14">
        <v>77.63</v>
      </c>
      <c r="N22" s="15">
        <v>83.48</v>
      </c>
    </row>
    <row r="23" spans="1:14" ht="45.75" thickBot="1" x14ac:dyDescent="0.3">
      <c r="A23" s="117"/>
      <c r="B23" s="16" t="s">
        <v>22</v>
      </c>
      <c r="C23" s="12">
        <v>30</v>
      </c>
      <c r="D23" s="13">
        <v>5.35</v>
      </c>
      <c r="E23" s="14">
        <v>35.35</v>
      </c>
      <c r="F23" s="14">
        <v>40.700000000000003</v>
      </c>
      <c r="G23" s="14">
        <v>46.04</v>
      </c>
      <c r="H23" s="14">
        <v>51.39</v>
      </c>
      <c r="I23" s="14">
        <v>56.74</v>
      </c>
      <c r="J23" s="14">
        <v>62.09</v>
      </c>
      <c r="K23" s="14">
        <v>67.44</v>
      </c>
      <c r="L23" s="14">
        <v>72.78</v>
      </c>
      <c r="M23" s="14">
        <v>78.13</v>
      </c>
      <c r="N23" s="15">
        <v>83.48</v>
      </c>
    </row>
    <row r="24" spans="1:14" ht="15.75" thickBot="1" x14ac:dyDescent="0.3">
      <c r="A24" s="117"/>
      <c r="B24" s="16" t="s">
        <v>23</v>
      </c>
      <c r="C24" s="17">
        <v>0</v>
      </c>
      <c r="D24" s="13">
        <v>8.35</v>
      </c>
      <c r="E24" s="14">
        <v>8.35</v>
      </c>
      <c r="F24" s="14">
        <v>16.7</v>
      </c>
      <c r="G24" s="14">
        <v>25.04</v>
      </c>
      <c r="H24" s="14">
        <v>33.39</v>
      </c>
      <c r="I24" s="14">
        <v>41.74</v>
      </c>
      <c r="J24" s="14">
        <v>50.09</v>
      </c>
      <c r="K24" s="14">
        <v>58.44</v>
      </c>
      <c r="L24" s="14">
        <v>66.78</v>
      </c>
      <c r="M24" s="14">
        <v>75.13</v>
      </c>
      <c r="N24" s="15">
        <v>83.48</v>
      </c>
    </row>
    <row r="25" spans="1:14" ht="30.75" thickBot="1" x14ac:dyDescent="0.3">
      <c r="A25" s="117"/>
      <c r="B25" s="16" t="s">
        <v>24</v>
      </c>
      <c r="C25" s="12">
        <v>36</v>
      </c>
      <c r="D25" s="13">
        <v>4.75</v>
      </c>
      <c r="E25" s="14">
        <v>40.75</v>
      </c>
      <c r="F25" s="14">
        <v>45.5</v>
      </c>
      <c r="G25" s="14">
        <v>50.24</v>
      </c>
      <c r="H25" s="14">
        <v>54.99</v>
      </c>
      <c r="I25" s="14">
        <v>59.74</v>
      </c>
      <c r="J25" s="14">
        <v>64.489999999999995</v>
      </c>
      <c r="K25" s="14">
        <v>69.239999999999995</v>
      </c>
      <c r="L25" s="14">
        <v>73.98</v>
      </c>
      <c r="M25" s="14">
        <v>78.73</v>
      </c>
      <c r="N25" s="15">
        <v>83.48</v>
      </c>
    </row>
    <row r="26" spans="1:14" ht="30.75" thickBot="1" x14ac:dyDescent="0.3">
      <c r="A26" s="117"/>
      <c r="B26" s="16" t="s">
        <v>25</v>
      </c>
      <c r="C26" s="12">
        <v>48</v>
      </c>
      <c r="D26" s="13">
        <v>3.55</v>
      </c>
      <c r="E26" s="14">
        <v>51.55</v>
      </c>
      <c r="F26" s="14">
        <v>55.1</v>
      </c>
      <c r="G26" s="14">
        <v>58.64</v>
      </c>
      <c r="H26" s="14">
        <v>62.19</v>
      </c>
      <c r="I26" s="14">
        <v>65.739999999999995</v>
      </c>
      <c r="J26" s="14">
        <v>69.290000000000006</v>
      </c>
      <c r="K26" s="14">
        <v>72.84</v>
      </c>
      <c r="L26" s="14">
        <v>76.38</v>
      </c>
      <c r="M26" s="14">
        <v>79.930000000000007</v>
      </c>
      <c r="N26" s="15">
        <v>83.48</v>
      </c>
    </row>
    <row r="27" spans="1:14" ht="45.75" thickBot="1" x14ac:dyDescent="0.3">
      <c r="A27" s="117"/>
      <c r="B27" s="16" t="s">
        <v>26</v>
      </c>
      <c r="C27" s="12">
        <v>30</v>
      </c>
      <c r="D27" s="13">
        <v>5.35</v>
      </c>
      <c r="E27" s="14">
        <v>35.35</v>
      </c>
      <c r="F27" s="14">
        <v>40.700000000000003</v>
      </c>
      <c r="G27" s="14">
        <v>46.04</v>
      </c>
      <c r="H27" s="14">
        <v>51.39</v>
      </c>
      <c r="I27" s="14">
        <v>56.74</v>
      </c>
      <c r="J27" s="14">
        <v>62.09</v>
      </c>
      <c r="K27" s="14">
        <v>67.44</v>
      </c>
      <c r="L27" s="14">
        <v>72.78</v>
      </c>
      <c r="M27" s="14">
        <v>78.13</v>
      </c>
      <c r="N27" s="15">
        <v>83.48</v>
      </c>
    </row>
    <row r="28" spans="1:14" ht="30.75" thickBot="1" x14ac:dyDescent="0.3">
      <c r="A28" s="117"/>
      <c r="B28" s="16" t="s">
        <v>27</v>
      </c>
      <c r="C28" s="12">
        <v>70</v>
      </c>
      <c r="D28" s="13">
        <v>1.35</v>
      </c>
      <c r="E28" s="14">
        <v>71.349999999999994</v>
      </c>
      <c r="F28" s="14">
        <v>72.7</v>
      </c>
      <c r="G28" s="14">
        <v>74.040000000000006</v>
      </c>
      <c r="H28" s="14">
        <v>75.39</v>
      </c>
      <c r="I28" s="14">
        <v>76.739999999999995</v>
      </c>
      <c r="J28" s="14">
        <v>78.09</v>
      </c>
      <c r="K28" s="14">
        <v>79.44</v>
      </c>
      <c r="L28" s="14">
        <v>80.78</v>
      </c>
      <c r="M28" s="14">
        <v>82.13</v>
      </c>
      <c r="N28" s="15">
        <v>83.48</v>
      </c>
    </row>
    <row r="29" spans="1:14" ht="30.75" thickBot="1" x14ac:dyDescent="0.3">
      <c r="A29" s="117"/>
      <c r="B29" s="16" t="s">
        <v>28</v>
      </c>
      <c r="C29" s="12">
        <v>70</v>
      </c>
      <c r="D29" s="13">
        <v>1.35</v>
      </c>
      <c r="E29" s="14">
        <v>71.349999999999994</v>
      </c>
      <c r="F29" s="14">
        <v>72.7</v>
      </c>
      <c r="G29" s="14">
        <v>74.040000000000006</v>
      </c>
      <c r="H29" s="14">
        <v>75.39</v>
      </c>
      <c r="I29" s="14">
        <v>76.739999999999995</v>
      </c>
      <c r="J29" s="14">
        <v>78.09</v>
      </c>
      <c r="K29" s="14">
        <v>79.44</v>
      </c>
      <c r="L29" s="14">
        <v>80.78</v>
      </c>
      <c r="M29" s="14">
        <v>82.13</v>
      </c>
      <c r="N29" s="15">
        <v>83.48</v>
      </c>
    </row>
    <row r="30" spans="1:14" ht="15.75" thickBot="1" x14ac:dyDescent="0.3">
      <c r="A30" s="117"/>
      <c r="B30" s="16" t="s">
        <v>29</v>
      </c>
      <c r="C30" s="12">
        <v>80</v>
      </c>
      <c r="D30" s="13">
        <v>0.35</v>
      </c>
      <c r="E30" s="14">
        <v>80.349999999999994</v>
      </c>
      <c r="F30" s="14">
        <v>80.7</v>
      </c>
      <c r="G30" s="14">
        <v>81.040000000000006</v>
      </c>
      <c r="H30" s="14">
        <v>81.39</v>
      </c>
      <c r="I30" s="14">
        <v>81.739999999999995</v>
      </c>
      <c r="J30" s="14">
        <v>82.09</v>
      </c>
      <c r="K30" s="14">
        <v>82.44</v>
      </c>
      <c r="L30" s="14">
        <v>82.78</v>
      </c>
      <c r="M30" s="14">
        <v>83.13</v>
      </c>
      <c r="N30" s="15">
        <v>83.48</v>
      </c>
    </row>
    <row r="31" spans="1:14" ht="15.75" thickBot="1" x14ac:dyDescent="0.3">
      <c r="A31" s="117"/>
      <c r="B31" s="16" t="s">
        <v>30</v>
      </c>
      <c r="C31" s="12">
        <v>60</v>
      </c>
      <c r="D31" s="13">
        <v>2.35</v>
      </c>
      <c r="E31" s="14">
        <v>62.35</v>
      </c>
      <c r="F31" s="14">
        <v>64.7</v>
      </c>
      <c r="G31" s="14">
        <v>67.040000000000006</v>
      </c>
      <c r="H31" s="14">
        <v>69.39</v>
      </c>
      <c r="I31" s="14">
        <v>71.739999999999995</v>
      </c>
      <c r="J31" s="14">
        <v>74.09</v>
      </c>
      <c r="K31" s="14">
        <v>76.44</v>
      </c>
      <c r="L31" s="14">
        <v>78.78</v>
      </c>
      <c r="M31" s="14">
        <v>81.13</v>
      </c>
      <c r="N31" s="15">
        <v>83.48</v>
      </c>
    </row>
    <row r="32" spans="1:14" ht="30.75" thickBot="1" x14ac:dyDescent="0.3">
      <c r="A32" s="117"/>
      <c r="B32" s="16" t="s">
        <v>31</v>
      </c>
      <c r="C32" s="12">
        <v>22</v>
      </c>
      <c r="D32" s="13">
        <v>6.15</v>
      </c>
      <c r="E32" s="14">
        <v>28.15</v>
      </c>
      <c r="F32" s="14">
        <v>34.299999999999997</v>
      </c>
      <c r="G32" s="14">
        <v>40.44</v>
      </c>
      <c r="H32" s="14">
        <v>46.59</v>
      </c>
      <c r="I32" s="14">
        <v>52.74</v>
      </c>
      <c r="J32" s="14">
        <v>58.89</v>
      </c>
      <c r="K32" s="14">
        <v>65.040000000000006</v>
      </c>
      <c r="L32" s="14">
        <v>71.180000000000007</v>
      </c>
      <c r="M32" s="14">
        <v>77.33</v>
      </c>
      <c r="N32" s="15">
        <v>83.48</v>
      </c>
    </row>
    <row r="33" spans="1:14" ht="15.75" thickBot="1" x14ac:dyDescent="0.3">
      <c r="A33" s="117"/>
      <c r="B33" s="16" t="s">
        <v>32</v>
      </c>
      <c r="C33" s="12">
        <v>34</v>
      </c>
      <c r="D33" s="13">
        <v>4.95</v>
      </c>
      <c r="E33" s="14">
        <v>38.950000000000003</v>
      </c>
      <c r="F33" s="14">
        <v>43.9</v>
      </c>
      <c r="G33" s="14">
        <v>48.84</v>
      </c>
      <c r="H33" s="14">
        <v>53.79</v>
      </c>
      <c r="I33" s="14">
        <v>58.74</v>
      </c>
      <c r="J33" s="14">
        <v>63.69</v>
      </c>
      <c r="K33" s="14">
        <v>68.64</v>
      </c>
      <c r="L33" s="14">
        <v>73.58</v>
      </c>
      <c r="M33" s="14">
        <v>78.53</v>
      </c>
      <c r="N33" s="15">
        <v>83.48</v>
      </c>
    </row>
    <row r="34" spans="1:14" ht="45.75" thickBot="1" x14ac:dyDescent="0.3">
      <c r="A34" s="117"/>
      <c r="B34" s="16" t="s">
        <v>33</v>
      </c>
      <c r="C34" s="12">
        <v>50</v>
      </c>
      <c r="D34" s="13">
        <v>3.35</v>
      </c>
      <c r="E34" s="14">
        <v>53.35</v>
      </c>
      <c r="F34" s="14">
        <v>56.7</v>
      </c>
      <c r="G34" s="14">
        <v>60.04</v>
      </c>
      <c r="H34" s="14">
        <v>63.39</v>
      </c>
      <c r="I34" s="14">
        <v>66.739999999999995</v>
      </c>
      <c r="J34" s="14">
        <v>70.09</v>
      </c>
      <c r="K34" s="14">
        <v>73.44</v>
      </c>
      <c r="L34" s="14">
        <v>76.78</v>
      </c>
      <c r="M34" s="14">
        <v>80.13</v>
      </c>
      <c r="N34" s="15">
        <v>83.48</v>
      </c>
    </row>
    <row r="35" spans="1:14" ht="30.75" thickBot="1" x14ac:dyDescent="0.3">
      <c r="A35" s="117"/>
      <c r="B35" s="16" t="s">
        <v>34</v>
      </c>
      <c r="C35" s="12">
        <v>50</v>
      </c>
      <c r="D35" s="13">
        <v>3.35</v>
      </c>
      <c r="E35" s="14">
        <v>53.35</v>
      </c>
      <c r="F35" s="14">
        <v>56.7</v>
      </c>
      <c r="G35" s="14">
        <v>60.04</v>
      </c>
      <c r="H35" s="14">
        <v>63.39</v>
      </c>
      <c r="I35" s="14">
        <v>66.739999999999995</v>
      </c>
      <c r="J35" s="14">
        <v>70.09</v>
      </c>
      <c r="K35" s="14">
        <v>73.44</v>
      </c>
      <c r="L35" s="14">
        <v>76.78</v>
      </c>
      <c r="M35" s="14">
        <v>80.13</v>
      </c>
      <c r="N35" s="15">
        <v>83.48</v>
      </c>
    </row>
    <row r="36" spans="1:14" ht="15.75" thickBot="1" x14ac:dyDescent="0.3">
      <c r="A36" s="117"/>
      <c r="B36" s="16" t="s">
        <v>35</v>
      </c>
      <c r="C36" s="12">
        <v>60</v>
      </c>
      <c r="D36" s="13">
        <v>2.35</v>
      </c>
      <c r="E36" s="14">
        <v>62.35</v>
      </c>
      <c r="F36" s="14">
        <v>64.7</v>
      </c>
      <c r="G36" s="14">
        <v>67.040000000000006</v>
      </c>
      <c r="H36" s="14">
        <v>69.39</v>
      </c>
      <c r="I36" s="14">
        <v>71.739999999999995</v>
      </c>
      <c r="J36" s="14">
        <v>74.09</v>
      </c>
      <c r="K36" s="14">
        <v>76.44</v>
      </c>
      <c r="L36" s="14">
        <v>78.78</v>
      </c>
      <c r="M36" s="14">
        <v>81.13</v>
      </c>
      <c r="N36" s="15">
        <v>83.48</v>
      </c>
    </row>
    <row r="37" spans="1:14" ht="30.75" thickBot="1" x14ac:dyDescent="0.3">
      <c r="A37" s="117"/>
      <c r="B37" s="16" t="s">
        <v>36</v>
      </c>
      <c r="C37" s="12">
        <v>30</v>
      </c>
      <c r="D37" s="13">
        <v>5.35</v>
      </c>
      <c r="E37" s="14">
        <v>35.35</v>
      </c>
      <c r="F37" s="14">
        <v>40.700000000000003</v>
      </c>
      <c r="G37" s="14">
        <v>46.04</v>
      </c>
      <c r="H37" s="14">
        <v>51.39</v>
      </c>
      <c r="I37" s="14">
        <v>56.74</v>
      </c>
      <c r="J37" s="14">
        <v>62.09</v>
      </c>
      <c r="K37" s="14">
        <v>67.44</v>
      </c>
      <c r="L37" s="14">
        <v>72.78</v>
      </c>
      <c r="M37" s="14">
        <v>78.13</v>
      </c>
      <c r="N37" s="15">
        <v>83.48</v>
      </c>
    </row>
    <row r="38" spans="1:14" ht="30.75" thickBot="1" x14ac:dyDescent="0.3">
      <c r="A38" s="118"/>
      <c r="B38" s="16" t="s">
        <v>52</v>
      </c>
      <c r="C38" s="17">
        <v>0</v>
      </c>
      <c r="D38" s="13">
        <v>8.35</v>
      </c>
      <c r="E38" s="14">
        <v>8.35</v>
      </c>
      <c r="F38" s="14">
        <v>16.7</v>
      </c>
      <c r="G38" s="14">
        <v>25.04</v>
      </c>
      <c r="H38" s="14">
        <v>33.39</v>
      </c>
      <c r="I38" s="14">
        <v>41.74</v>
      </c>
      <c r="J38" s="14">
        <v>50.09</v>
      </c>
      <c r="K38" s="14">
        <v>58.44</v>
      </c>
      <c r="L38" s="14">
        <v>66.78</v>
      </c>
      <c r="M38" s="14">
        <v>75.13</v>
      </c>
      <c r="N38" s="15">
        <v>83.48</v>
      </c>
    </row>
    <row r="41" spans="1:14" ht="15.75" thickBot="1" x14ac:dyDescent="0.3">
      <c r="A41" t="s">
        <v>74</v>
      </c>
    </row>
    <row r="42" spans="1:14" ht="15.75" thickTop="1" x14ac:dyDescent="0.25">
      <c r="A42" s="108"/>
      <c r="B42" s="109"/>
      <c r="C42" s="109"/>
      <c r="D42" s="109"/>
      <c r="E42" s="109"/>
      <c r="F42" s="119" t="s">
        <v>0</v>
      </c>
      <c r="G42" s="119"/>
      <c r="H42" s="119"/>
      <c r="I42" s="119"/>
      <c r="J42" s="119"/>
      <c r="K42" s="119"/>
      <c r="L42" s="119"/>
      <c r="M42" s="119"/>
      <c r="N42" s="2"/>
    </row>
    <row r="43" spans="1:14" ht="15.75" thickBot="1" x14ac:dyDescent="0.3">
      <c r="A43" s="113"/>
      <c r="B43" s="104"/>
      <c r="C43" s="120" t="s">
        <v>1</v>
      </c>
      <c r="D43" s="121"/>
      <c r="E43" s="122" t="s">
        <v>2</v>
      </c>
      <c r="F43" s="124" t="s">
        <v>70</v>
      </c>
      <c r="G43" s="125"/>
      <c r="H43" s="125"/>
      <c r="I43" s="125"/>
      <c r="J43" s="125"/>
      <c r="K43" s="125"/>
      <c r="L43" s="125"/>
      <c r="M43" s="125"/>
      <c r="N43" s="18"/>
    </row>
    <row r="44" spans="1:14" ht="75" x14ac:dyDescent="0.25">
      <c r="A44" s="113"/>
      <c r="B44" s="104"/>
      <c r="C44" s="7" t="s">
        <v>3</v>
      </c>
      <c r="D44" s="19" t="s">
        <v>3</v>
      </c>
      <c r="E44" s="122"/>
      <c r="F44" s="8"/>
      <c r="G44" s="8"/>
      <c r="H44" s="8"/>
      <c r="I44" s="8"/>
      <c r="J44" s="8"/>
      <c r="K44" s="8"/>
      <c r="L44" s="8"/>
      <c r="M44" s="8"/>
      <c r="N44" s="8"/>
    </row>
    <row r="45" spans="1:14" ht="60" x14ac:dyDescent="0.25">
      <c r="A45" s="113"/>
      <c r="B45" s="104"/>
      <c r="C45" s="7" t="s">
        <v>71</v>
      </c>
      <c r="D45" s="7" t="s">
        <v>72</v>
      </c>
      <c r="E45" s="122"/>
      <c r="F45" s="106">
        <v>2019</v>
      </c>
      <c r="G45" s="106">
        <v>2020</v>
      </c>
      <c r="H45" s="106">
        <v>2021</v>
      </c>
      <c r="I45" s="106">
        <v>2022</v>
      </c>
      <c r="J45" s="106">
        <v>2023</v>
      </c>
      <c r="K45" s="106">
        <v>2024</v>
      </c>
      <c r="L45" s="106">
        <v>2025</v>
      </c>
      <c r="M45" s="106">
        <v>2026</v>
      </c>
      <c r="N45" s="106">
        <v>2027</v>
      </c>
    </row>
    <row r="46" spans="1:14" ht="45" x14ac:dyDescent="0.25">
      <c r="A46" s="113"/>
      <c r="B46" s="104"/>
      <c r="C46" s="20" t="s">
        <v>4</v>
      </c>
      <c r="D46" s="21" t="s">
        <v>5</v>
      </c>
      <c r="E46" s="122"/>
      <c r="F46" s="106"/>
      <c r="G46" s="106"/>
      <c r="H46" s="106"/>
      <c r="I46" s="106"/>
      <c r="J46" s="106"/>
      <c r="K46" s="106"/>
      <c r="L46" s="106"/>
      <c r="M46" s="106"/>
      <c r="N46" s="106"/>
    </row>
    <row r="47" spans="1:14" ht="18" thickBot="1" x14ac:dyDescent="0.3">
      <c r="A47" s="113"/>
      <c r="B47" s="104"/>
      <c r="C47" s="22"/>
      <c r="D47" s="23" t="s">
        <v>73</v>
      </c>
      <c r="E47" s="123"/>
      <c r="F47" s="107"/>
      <c r="G47" s="107"/>
      <c r="H47" s="107"/>
      <c r="I47" s="107"/>
      <c r="J47" s="107"/>
      <c r="K47" s="107"/>
      <c r="L47" s="107"/>
      <c r="M47" s="107"/>
      <c r="N47" s="107"/>
    </row>
    <row r="48" spans="1:14" ht="30.75" thickBot="1" x14ac:dyDescent="0.3">
      <c r="A48" s="117" t="s">
        <v>7</v>
      </c>
      <c r="B48" s="11" t="s">
        <v>8</v>
      </c>
      <c r="C48" s="24">
        <v>1.5</v>
      </c>
      <c r="D48" s="25">
        <v>1.655</v>
      </c>
      <c r="E48" s="26">
        <v>-3.2000000000000002E-3</v>
      </c>
      <c r="F48" s="14">
        <v>1.6517999999999999</v>
      </c>
      <c r="G48" s="27">
        <v>1.6487000000000001</v>
      </c>
      <c r="H48" s="14">
        <v>1.6455</v>
      </c>
      <c r="I48" s="14">
        <v>1.6423000000000001</v>
      </c>
      <c r="J48" s="14">
        <v>1.6392</v>
      </c>
      <c r="K48" s="27">
        <v>1.6359999999999999</v>
      </c>
      <c r="L48" s="27">
        <v>1.6328</v>
      </c>
      <c r="M48" s="27">
        <v>1.6295999999999999</v>
      </c>
      <c r="N48" s="27">
        <v>1.6265000000000001</v>
      </c>
    </row>
    <row r="49" spans="1:14" ht="60.75" thickBot="1" x14ac:dyDescent="0.3">
      <c r="A49" s="117"/>
      <c r="B49" s="16" t="s">
        <v>9</v>
      </c>
      <c r="C49" s="24">
        <v>1.1000000000000001</v>
      </c>
      <c r="D49" s="25">
        <v>1.2549999999999999</v>
      </c>
      <c r="E49" s="26">
        <v>3.6799999999999999E-2</v>
      </c>
      <c r="F49" s="14">
        <v>1.2918000000000001</v>
      </c>
      <c r="G49" s="27">
        <v>1.3287</v>
      </c>
      <c r="H49" s="14">
        <v>1.3654999999999999</v>
      </c>
      <c r="I49" s="14">
        <v>1.4023000000000001</v>
      </c>
      <c r="J49" s="14">
        <v>1.4392</v>
      </c>
      <c r="K49" s="27">
        <v>1.476</v>
      </c>
      <c r="L49" s="27">
        <v>1.5127999999999999</v>
      </c>
      <c r="M49" s="27">
        <v>1.5496000000000001</v>
      </c>
      <c r="N49" s="27">
        <v>1.5865</v>
      </c>
    </row>
    <row r="50" spans="1:14" ht="15.75" thickBot="1" x14ac:dyDescent="0.3">
      <c r="A50" s="117"/>
      <c r="B50" s="16" t="s">
        <v>10</v>
      </c>
      <c r="C50" s="24">
        <v>1.35</v>
      </c>
      <c r="D50" s="25">
        <v>1.5049999999999999</v>
      </c>
      <c r="E50" s="26">
        <v>1.18E-2</v>
      </c>
      <c r="F50" s="14">
        <v>1.5167999999999999</v>
      </c>
      <c r="G50" s="27">
        <v>1.5286999999999999</v>
      </c>
      <c r="H50" s="14">
        <v>1.5405</v>
      </c>
      <c r="I50" s="14">
        <v>1.5523</v>
      </c>
      <c r="J50" s="14">
        <v>1.5642</v>
      </c>
      <c r="K50" s="27">
        <v>1.5760000000000001</v>
      </c>
      <c r="L50" s="27">
        <v>1.5878000000000001</v>
      </c>
      <c r="M50" s="27">
        <v>1.5995999999999999</v>
      </c>
      <c r="N50" s="27">
        <v>1.6114999999999999</v>
      </c>
    </row>
    <row r="51" spans="1:14" ht="15.75" thickBot="1" x14ac:dyDescent="0.3">
      <c r="A51" s="117"/>
      <c r="B51" s="16" t="s">
        <v>11</v>
      </c>
      <c r="C51" s="24">
        <v>0.8</v>
      </c>
      <c r="D51" s="25">
        <v>0.95499999999999996</v>
      </c>
      <c r="E51" s="26">
        <v>6.6799999999999998E-2</v>
      </c>
      <c r="F51" s="14">
        <v>1.0218</v>
      </c>
      <c r="G51" s="27">
        <v>1.0887</v>
      </c>
      <c r="H51" s="14">
        <v>1.1555</v>
      </c>
      <c r="I51" s="14">
        <v>1.2222999999999999</v>
      </c>
      <c r="J51" s="14">
        <v>1.2891999999999999</v>
      </c>
      <c r="K51" s="27">
        <v>1.3560000000000001</v>
      </c>
      <c r="L51" s="27">
        <v>1.4228000000000001</v>
      </c>
      <c r="M51" s="27">
        <v>1.4896</v>
      </c>
      <c r="N51" s="27">
        <v>1.5565</v>
      </c>
    </row>
    <row r="52" spans="1:14" ht="15.75" thickBot="1" x14ac:dyDescent="0.3">
      <c r="A52" s="117"/>
      <c r="B52" s="16" t="s">
        <v>12</v>
      </c>
      <c r="C52" s="24">
        <v>1.21</v>
      </c>
      <c r="D52" s="25">
        <v>1.365</v>
      </c>
      <c r="E52" s="26">
        <v>2.58E-2</v>
      </c>
      <c r="F52" s="14">
        <v>1.3908</v>
      </c>
      <c r="G52" s="27">
        <v>1.4167000000000001</v>
      </c>
      <c r="H52" s="14">
        <v>1.4424999999999999</v>
      </c>
      <c r="I52" s="14">
        <v>1.4682999999999999</v>
      </c>
      <c r="J52" s="14">
        <v>1.4942</v>
      </c>
      <c r="K52" s="27">
        <v>1.52</v>
      </c>
      <c r="L52" s="27">
        <v>1.5458000000000001</v>
      </c>
      <c r="M52" s="27">
        <v>1.5716000000000001</v>
      </c>
      <c r="N52" s="27">
        <v>1.5974999999999999</v>
      </c>
    </row>
    <row r="53" spans="1:14" ht="15.75" thickBot="1" x14ac:dyDescent="0.3">
      <c r="A53" s="117"/>
      <c r="B53" s="16" t="s">
        <v>13</v>
      </c>
      <c r="C53" s="24">
        <v>1.2</v>
      </c>
      <c r="D53" s="25">
        <v>1.355</v>
      </c>
      <c r="E53" s="26">
        <v>2.6800000000000001E-2</v>
      </c>
      <c r="F53" s="14">
        <v>1.3817999999999999</v>
      </c>
      <c r="G53" s="27">
        <v>1.4087000000000001</v>
      </c>
      <c r="H53" s="14">
        <v>1.4355</v>
      </c>
      <c r="I53" s="14">
        <v>1.4622999999999999</v>
      </c>
      <c r="J53" s="14">
        <v>1.4892000000000001</v>
      </c>
      <c r="K53" s="27">
        <v>1.516</v>
      </c>
      <c r="L53" s="27">
        <v>1.5427999999999999</v>
      </c>
      <c r="M53" s="27">
        <v>1.5696000000000001</v>
      </c>
      <c r="N53" s="27">
        <v>1.5965</v>
      </c>
    </row>
    <row r="54" spans="1:14" ht="30.75" thickBot="1" x14ac:dyDescent="0.3">
      <c r="A54" s="117"/>
      <c r="B54" s="16" t="s">
        <v>14</v>
      </c>
      <c r="C54" s="24">
        <v>0.9</v>
      </c>
      <c r="D54" s="25">
        <v>1.0549999999999999</v>
      </c>
      <c r="E54" s="26">
        <v>5.6800000000000003E-2</v>
      </c>
      <c r="F54" s="14">
        <v>1.1117999999999999</v>
      </c>
      <c r="G54" s="27">
        <v>1.1687000000000001</v>
      </c>
      <c r="H54" s="14">
        <v>1.2255</v>
      </c>
      <c r="I54" s="14">
        <v>1.2823</v>
      </c>
      <c r="J54" s="14">
        <v>1.3391999999999999</v>
      </c>
      <c r="K54" s="27">
        <v>1.3959999999999999</v>
      </c>
      <c r="L54" s="27">
        <v>1.4528000000000001</v>
      </c>
      <c r="M54" s="27">
        <v>1.5096000000000001</v>
      </c>
      <c r="N54" s="27">
        <v>1.5665</v>
      </c>
    </row>
    <row r="55" spans="1:14" ht="30.75" thickBot="1" x14ac:dyDescent="0.3">
      <c r="A55" s="117"/>
      <c r="B55" s="16" t="s">
        <v>15</v>
      </c>
      <c r="C55" s="24">
        <v>0.45</v>
      </c>
      <c r="D55" s="25">
        <v>0.60499999999999998</v>
      </c>
      <c r="E55" s="26">
        <v>0.1018</v>
      </c>
      <c r="F55" s="14">
        <v>0.70679999999999998</v>
      </c>
      <c r="G55" s="27">
        <v>0.80869999999999997</v>
      </c>
      <c r="H55" s="14">
        <v>0.91049999999999998</v>
      </c>
      <c r="I55" s="14">
        <v>1.0123</v>
      </c>
      <c r="J55" s="14">
        <v>1.1142000000000001</v>
      </c>
      <c r="K55" s="27">
        <v>1.216</v>
      </c>
      <c r="L55" s="27">
        <v>1.3178000000000001</v>
      </c>
      <c r="M55" s="27">
        <v>1.4196</v>
      </c>
      <c r="N55" s="27">
        <v>1.5215000000000001</v>
      </c>
    </row>
    <row r="56" spans="1:14" ht="30.75" thickBot="1" x14ac:dyDescent="0.3">
      <c r="A56" s="117"/>
      <c r="B56" s="16" t="s">
        <v>16</v>
      </c>
      <c r="C56" s="24">
        <v>1.5</v>
      </c>
      <c r="D56" s="25">
        <v>1.655</v>
      </c>
      <c r="E56" s="26">
        <v>-3.2000000000000002E-3</v>
      </c>
      <c r="F56" s="14">
        <v>1.6517999999999999</v>
      </c>
      <c r="G56" s="27">
        <v>1.6487000000000001</v>
      </c>
      <c r="H56" s="14">
        <v>1.6455</v>
      </c>
      <c r="I56" s="14">
        <v>1.6423000000000001</v>
      </c>
      <c r="J56" s="14">
        <v>1.6392</v>
      </c>
      <c r="K56" s="27">
        <v>1.6359999999999999</v>
      </c>
      <c r="L56" s="27">
        <v>1.6328</v>
      </c>
      <c r="M56" s="27">
        <v>1.6295999999999999</v>
      </c>
      <c r="N56" s="27">
        <v>1.6265000000000001</v>
      </c>
    </row>
    <row r="57" spans="1:14" ht="15.75" thickBot="1" x14ac:dyDescent="0.3">
      <c r="A57" s="117"/>
      <c r="B57" s="16" t="s">
        <v>17</v>
      </c>
      <c r="C57" s="24">
        <v>1.93</v>
      </c>
      <c r="D57" s="25">
        <v>2.085</v>
      </c>
      <c r="E57" s="26">
        <v>-4.6199999999999998E-2</v>
      </c>
      <c r="F57" s="14">
        <v>2.0388000000000002</v>
      </c>
      <c r="G57" s="27">
        <v>1.9926999999999999</v>
      </c>
      <c r="H57" s="14">
        <v>1.9464999999999999</v>
      </c>
      <c r="I57" s="14">
        <v>1.9003000000000001</v>
      </c>
      <c r="J57" s="14">
        <v>1.8542000000000001</v>
      </c>
      <c r="K57" s="27">
        <v>1.8080000000000001</v>
      </c>
      <c r="L57" s="27">
        <v>1.7618</v>
      </c>
      <c r="M57" s="27">
        <v>1.7156</v>
      </c>
      <c r="N57" s="27">
        <v>1.6695</v>
      </c>
    </row>
    <row r="58" spans="1:14" ht="15.75" thickBot="1" x14ac:dyDescent="0.3">
      <c r="A58" s="117"/>
      <c r="B58" s="16" t="s">
        <v>18</v>
      </c>
      <c r="C58" s="24">
        <v>0.8</v>
      </c>
      <c r="D58" s="25">
        <v>0.95499999999999996</v>
      </c>
      <c r="E58" s="26">
        <v>6.6799999999999998E-2</v>
      </c>
      <c r="F58" s="14">
        <v>1.0218</v>
      </c>
      <c r="G58" s="27">
        <v>1.0887</v>
      </c>
      <c r="H58" s="14">
        <v>1.1555</v>
      </c>
      <c r="I58" s="14">
        <v>1.2222999999999999</v>
      </c>
      <c r="J58" s="14">
        <v>1.2891999999999999</v>
      </c>
      <c r="K58" s="27">
        <v>1.3560000000000001</v>
      </c>
      <c r="L58" s="27">
        <v>1.4228000000000001</v>
      </c>
      <c r="M58" s="27">
        <v>1.4896</v>
      </c>
      <c r="N58" s="27">
        <v>1.5565</v>
      </c>
    </row>
    <row r="59" spans="1:14" ht="30.75" thickBot="1" x14ac:dyDescent="0.3">
      <c r="A59" s="117"/>
      <c r="B59" s="16" t="s">
        <v>19</v>
      </c>
      <c r="C59" s="24">
        <v>0.95</v>
      </c>
      <c r="D59" s="25">
        <v>1.105</v>
      </c>
      <c r="E59" s="26">
        <v>5.1799999999999999E-2</v>
      </c>
      <c r="F59" s="14">
        <v>1.1568000000000001</v>
      </c>
      <c r="G59" s="27">
        <v>1.2087000000000001</v>
      </c>
      <c r="H59" s="14">
        <v>1.2605</v>
      </c>
      <c r="I59" s="14">
        <v>1.3123</v>
      </c>
      <c r="J59" s="14">
        <v>1.3642000000000001</v>
      </c>
      <c r="K59" s="27">
        <v>1.4159999999999999</v>
      </c>
      <c r="L59" s="27">
        <v>1.4678</v>
      </c>
      <c r="M59" s="27">
        <v>1.5196000000000001</v>
      </c>
      <c r="N59" s="27">
        <v>1.5714999999999999</v>
      </c>
    </row>
    <row r="60" spans="1:14" ht="30.75" thickBot="1" x14ac:dyDescent="0.3">
      <c r="A60" s="117"/>
      <c r="B60" s="16" t="s">
        <v>20</v>
      </c>
      <c r="C60" s="24">
        <v>1.4</v>
      </c>
      <c r="D60" s="25">
        <v>1.5549999999999999</v>
      </c>
      <c r="E60" s="26">
        <v>6.7999999999999996E-3</v>
      </c>
      <c r="F60" s="14">
        <v>1.5618000000000001</v>
      </c>
      <c r="G60" s="27">
        <v>1.5687</v>
      </c>
      <c r="H60" s="14">
        <v>1.5754999999999999</v>
      </c>
      <c r="I60" s="14">
        <v>1.5823</v>
      </c>
      <c r="J60" s="14">
        <v>1.5891999999999999</v>
      </c>
      <c r="K60" s="27">
        <v>1.5960000000000001</v>
      </c>
      <c r="L60" s="27">
        <v>1.6028</v>
      </c>
      <c r="M60" s="27">
        <v>1.6095999999999999</v>
      </c>
      <c r="N60" s="27">
        <v>1.6165</v>
      </c>
    </row>
    <row r="61" spans="1:14" ht="15.75" thickBot="1" x14ac:dyDescent="0.3">
      <c r="A61" s="117"/>
      <c r="B61" s="16" t="s">
        <v>21</v>
      </c>
      <c r="C61" s="24">
        <v>1</v>
      </c>
      <c r="D61" s="25">
        <v>1.155</v>
      </c>
      <c r="E61" s="26">
        <v>4.6800000000000001E-2</v>
      </c>
      <c r="F61" s="14">
        <v>1.2018</v>
      </c>
      <c r="G61" s="27">
        <v>1.2486999999999999</v>
      </c>
      <c r="H61" s="14">
        <v>1.2955000000000001</v>
      </c>
      <c r="I61" s="14">
        <v>1.3423</v>
      </c>
      <c r="J61" s="14">
        <v>1.3892</v>
      </c>
      <c r="K61" s="27">
        <v>1.4359999999999999</v>
      </c>
      <c r="L61" s="27">
        <v>1.4827999999999999</v>
      </c>
      <c r="M61" s="27">
        <v>1.5296000000000001</v>
      </c>
      <c r="N61" s="27">
        <v>1.5765</v>
      </c>
    </row>
    <row r="62" spans="1:14" ht="45.75" thickBot="1" x14ac:dyDescent="0.3">
      <c r="A62" s="117"/>
      <c r="B62" s="16" t="s">
        <v>22</v>
      </c>
      <c r="C62" s="24">
        <v>1.3</v>
      </c>
      <c r="D62" s="25">
        <v>1.4550000000000001</v>
      </c>
      <c r="E62" s="26">
        <v>1.6799999999999999E-2</v>
      </c>
      <c r="F62" s="14">
        <v>1.4718</v>
      </c>
      <c r="G62" s="27">
        <v>1.4886999999999999</v>
      </c>
      <c r="H62" s="14">
        <v>1.5055000000000001</v>
      </c>
      <c r="I62" s="14">
        <v>1.5223</v>
      </c>
      <c r="J62" s="14">
        <v>1.5391999999999999</v>
      </c>
      <c r="K62" s="27">
        <v>1.556</v>
      </c>
      <c r="L62" s="27">
        <v>1.5728</v>
      </c>
      <c r="M62" s="27">
        <v>1.5895999999999999</v>
      </c>
      <c r="N62" s="27">
        <v>1.6065</v>
      </c>
    </row>
    <row r="63" spans="1:14" ht="15.75" thickBot="1" x14ac:dyDescent="0.3">
      <c r="A63" s="117"/>
      <c r="B63" s="16" t="s">
        <v>23</v>
      </c>
      <c r="C63" s="24">
        <v>0.9</v>
      </c>
      <c r="D63" s="25">
        <v>1.0549999999999999</v>
      </c>
      <c r="E63" s="26">
        <v>5.6800000000000003E-2</v>
      </c>
      <c r="F63" s="14">
        <v>1.1117999999999999</v>
      </c>
      <c r="G63" s="27">
        <v>1.1687000000000001</v>
      </c>
      <c r="H63" s="14">
        <v>1.2255</v>
      </c>
      <c r="I63" s="14">
        <v>1.2823</v>
      </c>
      <c r="J63" s="14">
        <v>1.3391999999999999</v>
      </c>
      <c r="K63" s="27">
        <v>1.3959999999999999</v>
      </c>
      <c r="L63" s="27">
        <v>1.4528000000000001</v>
      </c>
      <c r="M63" s="27">
        <v>1.5096000000000001</v>
      </c>
      <c r="N63" s="27">
        <v>1.5665</v>
      </c>
    </row>
    <row r="64" spans="1:14" ht="30.75" thickBot="1" x14ac:dyDescent="0.3">
      <c r="A64" s="117"/>
      <c r="B64" s="16" t="s">
        <v>24</v>
      </c>
      <c r="C64" s="24">
        <v>1.58</v>
      </c>
      <c r="D64" s="25">
        <v>1.7350000000000001</v>
      </c>
      <c r="E64" s="26">
        <v>-1.12E-2</v>
      </c>
      <c r="F64" s="14">
        <v>1.7238</v>
      </c>
      <c r="G64" s="27">
        <v>1.7126999999999999</v>
      </c>
      <c r="H64" s="14">
        <v>1.7015</v>
      </c>
      <c r="I64" s="14">
        <v>1.6902999999999999</v>
      </c>
      <c r="J64" s="14">
        <v>1.6792</v>
      </c>
      <c r="K64" s="27">
        <v>1.6679999999999999</v>
      </c>
      <c r="L64" s="27">
        <v>1.6568000000000001</v>
      </c>
      <c r="M64" s="27">
        <v>1.6456</v>
      </c>
      <c r="N64" s="27">
        <v>1.6345000000000001</v>
      </c>
    </row>
    <row r="65" spans="1:14" ht="30.75" thickBot="1" x14ac:dyDescent="0.3">
      <c r="A65" s="117"/>
      <c r="B65" s="16" t="s">
        <v>25</v>
      </c>
      <c r="C65" s="24">
        <v>0.73</v>
      </c>
      <c r="D65" s="25">
        <v>0.88500000000000001</v>
      </c>
      <c r="E65" s="26">
        <v>7.3800000000000004E-2</v>
      </c>
      <c r="F65" s="14">
        <v>0.95879999999999999</v>
      </c>
      <c r="G65" s="27">
        <v>1.0327</v>
      </c>
      <c r="H65" s="14">
        <v>1.1065</v>
      </c>
      <c r="I65" s="14">
        <v>1.1802999999999999</v>
      </c>
      <c r="J65" s="14">
        <v>1.2542</v>
      </c>
      <c r="K65" s="27">
        <v>1.3280000000000001</v>
      </c>
      <c r="L65" s="27">
        <v>1.4017999999999999</v>
      </c>
      <c r="M65" s="27">
        <v>1.4756</v>
      </c>
      <c r="N65" s="27">
        <v>1.5495000000000001</v>
      </c>
    </row>
    <row r="66" spans="1:14" ht="45.75" thickBot="1" x14ac:dyDescent="0.3">
      <c r="A66" s="117"/>
      <c r="B66" s="16" t="s">
        <v>26</v>
      </c>
      <c r="C66" s="24">
        <v>1.1499999999999999</v>
      </c>
      <c r="D66" s="25">
        <v>1.3049999999999999</v>
      </c>
      <c r="E66" s="26">
        <v>3.1800000000000002E-2</v>
      </c>
      <c r="F66" s="14">
        <v>1.3368</v>
      </c>
      <c r="G66" s="27">
        <v>1.3687</v>
      </c>
      <c r="H66" s="14">
        <v>1.4005000000000001</v>
      </c>
      <c r="I66" s="14">
        <v>1.4322999999999999</v>
      </c>
      <c r="J66" s="14">
        <v>1.4641999999999999</v>
      </c>
      <c r="K66" s="27">
        <v>1.496</v>
      </c>
      <c r="L66" s="27">
        <v>1.5278</v>
      </c>
      <c r="M66" s="27">
        <v>1.5596000000000001</v>
      </c>
      <c r="N66" s="27">
        <v>1.5914999999999999</v>
      </c>
    </row>
    <row r="67" spans="1:14" ht="30.75" thickBot="1" x14ac:dyDescent="0.3">
      <c r="A67" s="117"/>
      <c r="B67" s="16" t="s">
        <v>27</v>
      </c>
      <c r="C67" s="24">
        <v>0.95</v>
      </c>
      <c r="D67" s="25">
        <v>1.105</v>
      </c>
      <c r="E67" s="26">
        <v>5.1799999999999999E-2</v>
      </c>
      <c r="F67" s="14">
        <v>1.1568000000000001</v>
      </c>
      <c r="G67" s="27">
        <v>1.2087000000000001</v>
      </c>
      <c r="H67" s="14">
        <v>1.2605</v>
      </c>
      <c r="I67" s="14">
        <v>1.3123</v>
      </c>
      <c r="J67" s="14">
        <v>1.3642000000000001</v>
      </c>
      <c r="K67" s="27">
        <v>1.4159999999999999</v>
      </c>
      <c r="L67" s="27">
        <v>1.4678</v>
      </c>
      <c r="M67" s="27">
        <v>1.5196000000000001</v>
      </c>
      <c r="N67" s="27">
        <v>1.5714999999999999</v>
      </c>
    </row>
    <row r="68" spans="1:14" ht="30.75" thickBot="1" x14ac:dyDescent="0.3">
      <c r="A68" s="117"/>
      <c r="B68" s="16" t="s">
        <v>28</v>
      </c>
      <c r="C68" s="24">
        <v>0.9</v>
      </c>
      <c r="D68" s="25">
        <v>1.0549999999999999</v>
      </c>
      <c r="E68" s="26">
        <v>5.6800000000000003E-2</v>
      </c>
      <c r="F68" s="14">
        <v>1.1117999999999999</v>
      </c>
      <c r="G68" s="27">
        <v>1.1687000000000001</v>
      </c>
      <c r="H68" s="14">
        <v>1.2255</v>
      </c>
      <c r="I68" s="14">
        <v>1.2823</v>
      </c>
      <c r="J68" s="14">
        <v>1.3391999999999999</v>
      </c>
      <c r="K68" s="27">
        <v>1.3959999999999999</v>
      </c>
      <c r="L68" s="27">
        <v>1.4528000000000001</v>
      </c>
      <c r="M68" s="27">
        <v>1.5096000000000001</v>
      </c>
      <c r="N68" s="27">
        <v>1.5665</v>
      </c>
    </row>
    <row r="69" spans="1:14" ht="15.75" thickBot="1" x14ac:dyDescent="0.3">
      <c r="A69" s="117"/>
      <c r="B69" s="16" t="s">
        <v>29</v>
      </c>
      <c r="C69" s="24">
        <v>0.22</v>
      </c>
      <c r="D69" s="25">
        <v>0.375</v>
      </c>
      <c r="E69" s="26">
        <v>0.12479999999999999</v>
      </c>
      <c r="F69" s="14">
        <v>0.49980000000000002</v>
      </c>
      <c r="G69" s="27">
        <v>0.62470000000000003</v>
      </c>
      <c r="H69" s="14">
        <v>0.74950000000000006</v>
      </c>
      <c r="I69" s="14">
        <v>0.87429999999999997</v>
      </c>
      <c r="J69" s="14">
        <v>0.99919999999999998</v>
      </c>
      <c r="K69" s="27">
        <v>1.1240000000000001</v>
      </c>
      <c r="L69" s="27">
        <v>1.2487999999999999</v>
      </c>
      <c r="M69" s="27">
        <v>1.3735999999999999</v>
      </c>
      <c r="N69" s="27">
        <v>1.4984999999999999</v>
      </c>
    </row>
    <row r="70" spans="1:14" ht="15.75" thickBot="1" x14ac:dyDescent="0.3">
      <c r="A70" s="117"/>
      <c r="B70" s="16" t="s">
        <v>30</v>
      </c>
      <c r="C70" s="24">
        <v>1</v>
      </c>
      <c r="D70" s="25">
        <v>1.155</v>
      </c>
      <c r="E70" s="26">
        <v>4.6800000000000001E-2</v>
      </c>
      <c r="F70" s="14">
        <v>1.2018</v>
      </c>
      <c r="G70" s="27">
        <v>1.2486999999999999</v>
      </c>
      <c r="H70" s="14">
        <v>1.2955000000000001</v>
      </c>
      <c r="I70" s="14">
        <v>1.3423</v>
      </c>
      <c r="J70" s="14">
        <v>1.3892</v>
      </c>
      <c r="K70" s="27">
        <v>1.4359999999999999</v>
      </c>
      <c r="L70" s="27">
        <v>1.4827999999999999</v>
      </c>
      <c r="M70" s="27">
        <v>1.5296000000000001</v>
      </c>
      <c r="N70" s="27">
        <v>1.5765</v>
      </c>
    </row>
    <row r="71" spans="1:14" ht="30.75" thickBot="1" x14ac:dyDescent="0.3">
      <c r="A71" s="117"/>
      <c r="B71" s="16" t="s">
        <v>31</v>
      </c>
      <c r="C71" s="24">
        <v>1.8</v>
      </c>
      <c r="D71" s="25">
        <v>1.9550000000000001</v>
      </c>
      <c r="E71" s="26">
        <v>-3.32E-2</v>
      </c>
      <c r="F71" s="14">
        <v>1.9218</v>
      </c>
      <c r="G71" s="27">
        <v>1.8887</v>
      </c>
      <c r="H71" s="14">
        <v>1.8554999999999999</v>
      </c>
      <c r="I71" s="14">
        <v>1.8223</v>
      </c>
      <c r="J71" s="14">
        <v>1.7891999999999999</v>
      </c>
      <c r="K71" s="27">
        <v>1.756</v>
      </c>
      <c r="L71" s="27">
        <v>1.7228000000000001</v>
      </c>
      <c r="M71" s="27">
        <v>1.6896</v>
      </c>
      <c r="N71" s="27">
        <v>1.6565000000000001</v>
      </c>
    </row>
    <row r="72" spans="1:14" ht="15.75" thickBot="1" x14ac:dyDescent="0.3">
      <c r="A72" s="117"/>
      <c r="B72" s="16" t="s">
        <v>32</v>
      </c>
      <c r="C72" s="24">
        <v>1.2</v>
      </c>
      <c r="D72" s="25">
        <v>1.355</v>
      </c>
      <c r="E72" s="26">
        <v>2.6800000000000001E-2</v>
      </c>
      <c r="F72" s="14">
        <v>1.3817999999999999</v>
      </c>
      <c r="G72" s="27">
        <v>1.4087000000000001</v>
      </c>
      <c r="H72" s="14">
        <v>1.4355</v>
      </c>
      <c r="I72" s="14">
        <v>1.4622999999999999</v>
      </c>
      <c r="J72" s="14">
        <v>1.4892000000000001</v>
      </c>
      <c r="K72" s="27">
        <v>1.516</v>
      </c>
      <c r="L72" s="27">
        <v>1.5427999999999999</v>
      </c>
      <c r="M72" s="27">
        <v>1.5696000000000001</v>
      </c>
      <c r="N72" s="27">
        <v>1.5965</v>
      </c>
    </row>
    <row r="73" spans="1:14" ht="45.75" thickBot="1" x14ac:dyDescent="0.3">
      <c r="A73" s="117"/>
      <c r="B73" s="16" t="s">
        <v>33</v>
      </c>
      <c r="C73" s="24">
        <v>2</v>
      </c>
      <c r="D73" s="25">
        <v>2.1549999999999998</v>
      </c>
      <c r="E73" s="26">
        <v>-5.3199999999999997E-2</v>
      </c>
      <c r="F73" s="14">
        <v>2.1017999999999999</v>
      </c>
      <c r="G73" s="27">
        <v>2.0487000000000002</v>
      </c>
      <c r="H73" s="14">
        <v>1.9955000000000001</v>
      </c>
      <c r="I73" s="14">
        <v>1.9422999999999999</v>
      </c>
      <c r="J73" s="14">
        <v>1.8892</v>
      </c>
      <c r="K73" s="27">
        <v>1.8360000000000001</v>
      </c>
      <c r="L73" s="27">
        <v>1.7827999999999999</v>
      </c>
      <c r="M73" s="27">
        <v>1.7296</v>
      </c>
      <c r="N73" s="27">
        <v>1.6765000000000001</v>
      </c>
    </row>
    <row r="74" spans="1:14" ht="30.75" thickBot="1" x14ac:dyDescent="0.3">
      <c r="A74" s="117"/>
      <c r="B74" s="16" t="s">
        <v>34</v>
      </c>
      <c r="C74" s="24">
        <v>1.3</v>
      </c>
      <c r="D74" s="25">
        <v>1.4550000000000001</v>
      </c>
      <c r="E74" s="26">
        <v>1.6799999999999999E-2</v>
      </c>
      <c r="F74" s="14">
        <v>1.4718</v>
      </c>
      <c r="G74" s="27">
        <v>1.4886999999999999</v>
      </c>
      <c r="H74" s="14">
        <v>1.5055000000000001</v>
      </c>
      <c r="I74" s="14">
        <v>1.5223</v>
      </c>
      <c r="J74" s="14">
        <v>1.5391999999999999</v>
      </c>
      <c r="K74" s="27">
        <v>1.556</v>
      </c>
      <c r="L74" s="27">
        <v>1.5728</v>
      </c>
      <c r="M74" s="27">
        <v>1.5895999999999999</v>
      </c>
      <c r="N74" s="27">
        <v>1.6065</v>
      </c>
    </row>
    <row r="75" spans="1:14" ht="15.75" thickBot="1" x14ac:dyDescent="0.3">
      <c r="A75" s="117"/>
      <c r="B75" s="16" t="s">
        <v>35</v>
      </c>
      <c r="C75" s="24">
        <v>0.8</v>
      </c>
      <c r="D75" s="25">
        <v>0.95499999999999996</v>
      </c>
      <c r="E75" s="26">
        <v>6.6799999999999998E-2</v>
      </c>
      <c r="F75" s="14">
        <v>1.0218</v>
      </c>
      <c r="G75" s="27">
        <v>1.0887</v>
      </c>
      <c r="H75" s="14">
        <v>1.1555</v>
      </c>
      <c r="I75" s="14">
        <v>1.2222999999999999</v>
      </c>
      <c r="J75" s="14">
        <v>1.2891999999999999</v>
      </c>
      <c r="K75" s="27">
        <v>1.3560000000000001</v>
      </c>
      <c r="L75" s="27">
        <v>1.4228000000000001</v>
      </c>
      <c r="M75" s="27">
        <v>1.4896</v>
      </c>
      <c r="N75" s="27">
        <v>1.5565</v>
      </c>
    </row>
    <row r="76" spans="1:14" ht="30.75" thickBot="1" x14ac:dyDescent="0.3">
      <c r="A76" s="117"/>
      <c r="B76" s="16" t="s">
        <v>36</v>
      </c>
      <c r="C76" s="24">
        <v>1.1000000000000001</v>
      </c>
      <c r="D76" s="25">
        <v>1.2549999999999999</v>
      </c>
      <c r="E76" s="26">
        <v>3.6799999999999999E-2</v>
      </c>
      <c r="F76" s="14">
        <v>1.2918000000000001</v>
      </c>
      <c r="G76" s="27">
        <v>1.3287</v>
      </c>
      <c r="H76" s="14">
        <v>1.3654999999999999</v>
      </c>
      <c r="I76" s="14">
        <v>1.4023000000000001</v>
      </c>
      <c r="J76" s="14">
        <v>1.4392</v>
      </c>
      <c r="K76" s="27">
        <v>1.476</v>
      </c>
      <c r="L76" s="27">
        <v>1.5127999999999999</v>
      </c>
      <c r="M76" s="27">
        <v>1.5496000000000001</v>
      </c>
      <c r="N76" s="27">
        <v>1.5865</v>
      </c>
    </row>
    <row r="77" spans="1:14" ht="30.75" thickBot="1" x14ac:dyDescent="0.3">
      <c r="A77" s="118"/>
      <c r="B77" s="16" t="s">
        <v>52</v>
      </c>
      <c r="C77" s="24">
        <v>0.65</v>
      </c>
      <c r="D77" s="25">
        <v>0.80500000000000005</v>
      </c>
      <c r="E77" s="26">
        <v>8.1799999999999998E-2</v>
      </c>
      <c r="F77" s="14">
        <v>0.88680000000000003</v>
      </c>
      <c r="G77" s="27">
        <v>0.96870000000000001</v>
      </c>
      <c r="H77" s="14">
        <v>1.0505</v>
      </c>
      <c r="I77" s="14">
        <v>1.1323000000000001</v>
      </c>
      <c r="J77" s="14">
        <v>1.2141999999999999</v>
      </c>
      <c r="K77" s="27">
        <v>1.296</v>
      </c>
      <c r="L77" s="27">
        <v>1.3777999999999999</v>
      </c>
      <c r="M77" s="27">
        <v>1.4596</v>
      </c>
      <c r="N77" s="27">
        <v>1.5415000000000001</v>
      </c>
    </row>
  </sheetData>
  <mergeCells count="45">
    <mergeCell ref="N45:N47"/>
    <mergeCell ref="A48:A77"/>
    <mergeCell ref="G45:G47"/>
    <mergeCell ref="H45:H47"/>
    <mergeCell ref="I45:I47"/>
    <mergeCell ref="J45:J47"/>
    <mergeCell ref="K45:K47"/>
    <mergeCell ref="L45:L47"/>
    <mergeCell ref="A42:B42"/>
    <mergeCell ref="C42:E42"/>
    <mergeCell ref="F42:M42"/>
    <mergeCell ref="A43:B43"/>
    <mergeCell ref="C43:D43"/>
    <mergeCell ref="E43:E47"/>
    <mergeCell ref="F43:M43"/>
    <mergeCell ref="A44:B44"/>
    <mergeCell ref="A45:B47"/>
    <mergeCell ref="F45:F47"/>
    <mergeCell ref="M45:M47"/>
    <mergeCell ref="A9:A38"/>
    <mergeCell ref="A7:B8"/>
    <mergeCell ref="E7:E8"/>
    <mergeCell ref="F7:F8"/>
    <mergeCell ref="G7:G8"/>
    <mergeCell ref="A3:B3"/>
    <mergeCell ref="D3:D8"/>
    <mergeCell ref="I3:J3"/>
    <mergeCell ref="A4:B5"/>
    <mergeCell ref="E4:E5"/>
    <mergeCell ref="F4:F5"/>
    <mergeCell ref="G4:G5"/>
    <mergeCell ref="H4:H5"/>
    <mergeCell ref="I4:J5"/>
    <mergeCell ref="A6:B6"/>
    <mergeCell ref="J7:J8"/>
    <mergeCell ref="K4:K5"/>
    <mergeCell ref="L4:L5"/>
    <mergeCell ref="M4:M5"/>
    <mergeCell ref="N4:N5"/>
    <mergeCell ref="H7:H8"/>
    <mergeCell ref="I7:I8"/>
    <mergeCell ref="K7:K8"/>
    <mergeCell ref="L7:L8"/>
    <mergeCell ref="M7:M8"/>
    <mergeCell ref="N7:N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4"/>
  <sheetViews>
    <sheetView topLeftCell="I1" workbookViewId="0">
      <selection activeCell="U1" sqref="U1:W1048576"/>
    </sheetView>
  </sheetViews>
  <sheetFormatPr baseColWidth="10" defaultRowHeight="15" x14ac:dyDescent="0.25"/>
  <sheetData>
    <row r="2" spans="1:20" ht="15.75" thickBot="1" x14ac:dyDescent="0.3"/>
    <row r="3" spans="1:20" ht="16.5" thickTop="1" thickBot="1" x14ac:dyDescent="0.3">
      <c r="A3" s="126"/>
      <c r="B3" s="127"/>
      <c r="C3" s="28"/>
      <c r="D3" s="128" t="s">
        <v>1</v>
      </c>
      <c r="E3" s="128"/>
      <c r="F3" s="128"/>
      <c r="G3" s="128"/>
      <c r="H3" s="128"/>
      <c r="I3" s="28"/>
      <c r="J3" s="129" t="s">
        <v>37</v>
      </c>
      <c r="K3" s="129"/>
      <c r="L3" s="28"/>
      <c r="M3" s="28"/>
      <c r="N3" s="28"/>
      <c r="O3" s="130" t="s">
        <v>38</v>
      </c>
      <c r="P3" s="130"/>
      <c r="Q3" s="130"/>
      <c r="R3" s="28"/>
      <c r="S3" s="28"/>
      <c r="T3" s="29"/>
    </row>
    <row r="4" spans="1:20" ht="16.5" thickTop="1" thickBot="1" x14ac:dyDescent="0.3">
      <c r="A4" s="131"/>
      <c r="B4" s="132"/>
      <c r="C4" s="30"/>
      <c r="D4" s="133" t="s">
        <v>39</v>
      </c>
      <c r="E4" s="133"/>
      <c r="F4" s="133"/>
      <c r="G4" s="133"/>
      <c r="H4" s="133"/>
      <c r="I4" s="30"/>
      <c r="J4" s="31"/>
      <c r="K4" s="32">
        <v>2019</v>
      </c>
      <c r="L4" s="32">
        <v>2020</v>
      </c>
      <c r="M4" s="32">
        <v>2021</v>
      </c>
      <c r="N4" s="32">
        <v>2022</v>
      </c>
      <c r="O4" s="32">
        <v>2023</v>
      </c>
      <c r="P4" s="32">
        <v>2024</v>
      </c>
      <c r="Q4" s="32">
        <v>2025</v>
      </c>
      <c r="R4" s="32">
        <v>2026</v>
      </c>
      <c r="S4" s="32">
        <v>2027</v>
      </c>
      <c r="T4" s="33">
        <v>2028</v>
      </c>
    </row>
    <row r="5" spans="1:20" ht="30.75" thickBot="1" x14ac:dyDescent="0.3">
      <c r="A5" s="134"/>
      <c r="B5" s="135"/>
      <c r="C5" s="34" t="s">
        <v>40</v>
      </c>
      <c r="D5" s="35" t="s">
        <v>41</v>
      </c>
      <c r="E5" s="34" t="s">
        <v>42</v>
      </c>
      <c r="F5" s="34" t="s">
        <v>43</v>
      </c>
      <c r="G5" s="34" t="s">
        <v>44</v>
      </c>
      <c r="H5" s="34" t="s">
        <v>45</v>
      </c>
      <c r="I5" s="34" t="s">
        <v>46</v>
      </c>
      <c r="J5" s="34" t="s">
        <v>47</v>
      </c>
      <c r="K5" s="31"/>
      <c r="L5" s="31"/>
      <c r="M5" s="31"/>
      <c r="N5" s="31"/>
      <c r="O5" s="31"/>
      <c r="P5" s="31"/>
      <c r="Q5" s="31"/>
      <c r="R5" s="31"/>
      <c r="S5" s="31"/>
      <c r="T5" s="36" t="s">
        <v>6</v>
      </c>
    </row>
    <row r="6" spans="1:20" ht="30.75" thickBot="1" x14ac:dyDescent="0.3">
      <c r="A6" s="117" t="s">
        <v>7</v>
      </c>
      <c r="B6" s="11" t="s">
        <v>8</v>
      </c>
      <c r="C6" s="12">
        <v>22.87</v>
      </c>
      <c r="D6" s="13">
        <v>7.7153</v>
      </c>
      <c r="E6" s="37"/>
      <c r="F6" s="37"/>
      <c r="G6" s="37"/>
      <c r="H6" s="37"/>
      <c r="I6" s="37"/>
      <c r="J6" s="37"/>
      <c r="K6" s="14">
        <v>30.59</v>
      </c>
      <c r="L6" s="14">
        <v>38.299999999999997</v>
      </c>
      <c r="M6" s="14">
        <v>46.02</v>
      </c>
      <c r="N6" s="14">
        <v>53.73</v>
      </c>
      <c r="O6" s="14">
        <v>61.45</v>
      </c>
      <c r="P6" s="14">
        <v>69.16</v>
      </c>
      <c r="Q6" s="14">
        <v>76.88</v>
      </c>
      <c r="R6" s="14">
        <v>84.59</v>
      </c>
      <c r="S6" s="14">
        <v>92.31</v>
      </c>
      <c r="T6" s="38">
        <v>100.02</v>
      </c>
    </row>
    <row r="7" spans="1:20" ht="60.75" thickBot="1" x14ac:dyDescent="0.3">
      <c r="A7" s="117"/>
      <c r="B7" s="16" t="s">
        <v>9</v>
      </c>
      <c r="C7" s="12">
        <v>85</v>
      </c>
      <c r="D7" s="13">
        <v>1.5023</v>
      </c>
      <c r="E7" s="37"/>
      <c r="F7" s="37"/>
      <c r="G7" s="37"/>
      <c r="H7" s="37"/>
      <c r="I7" s="37"/>
      <c r="J7" s="37"/>
      <c r="K7" s="14">
        <v>86.5</v>
      </c>
      <c r="L7" s="14">
        <v>88</v>
      </c>
      <c r="M7" s="14">
        <v>89.51</v>
      </c>
      <c r="N7" s="14">
        <v>91.01</v>
      </c>
      <c r="O7" s="14">
        <v>92.51</v>
      </c>
      <c r="P7" s="14">
        <v>94.01</v>
      </c>
      <c r="Q7" s="14">
        <v>95.52</v>
      </c>
      <c r="R7" s="14">
        <v>97.02</v>
      </c>
      <c r="S7" s="14">
        <v>98.52</v>
      </c>
      <c r="T7" s="38">
        <v>100.02</v>
      </c>
    </row>
    <row r="8" spans="1:20" ht="15.75" thickBot="1" x14ac:dyDescent="0.3">
      <c r="A8" s="117"/>
      <c r="B8" s="16" t="s">
        <v>11</v>
      </c>
      <c r="C8" s="12">
        <v>10</v>
      </c>
      <c r="D8" s="13">
        <v>9.0023</v>
      </c>
      <c r="E8" s="37"/>
      <c r="F8" s="37"/>
      <c r="G8" s="37"/>
      <c r="H8" s="37"/>
      <c r="I8" s="37"/>
      <c r="J8" s="37"/>
      <c r="K8" s="14">
        <v>19</v>
      </c>
      <c r="L8" s="14">
        <v>28</v>
      </c>
      <c r="M8" s="14">
        <v>37.01</v>
      </c>
      <c r="N8" s="14">
        <v>46.01</v>
      </c>
      <c r="O8" s="14">
        <v>55.01</v>
      </c>
      <c r="P8" s="14">
        <v>64.010000000000005</v>
      </c>
      <c r="Q8" s="14">
        <v>73.02</v>
      </c>
      <c r="R8" s="14">
        <v>82.02</v>
      </c>
      <c r="S8" s="14">
        <v>91.02</v>
      </c>
      <c r="T8" s="38">
        <v>100.02</v>
      </c>
    </row>
    <row r="9" spans="1:20" ht="15.75" thickBot="1" x14ac:dyDescent="0.3">
      <c r="A9" s="117"/>
      <c r="B9" s="16" t="s">
        <v>12</v>
      </c>
      <c r="C9" s="12">
        <v>38</v>
      </c>
      <c r="D9" s="13">
        <v>6.2023000000000001</v>
      </c>
      <c r="E9" s="37"/>
      <c r="F9" s="37"/>
      <c r="G9" s="37"/>
      <c r="H9" s="37"/>
      <c r="I9" s="37"/>
      <c r="J9" s="37"/>
      <c r="K9" s="14">
        <v>44.2</v>
      </c>
      <c r="L9" s="14">
        <v>50.4</v>
      </c>
      <c r="M9" s="14">
        <v>56.61</v>
      </c>
      <c r="N9" s="14">
        <v>62.81</v>
      </c>
      <c r="O9" s="14">
        <v>69.010000000000005</v>
      </c>
      <c r="P9" s="14">
        <v>75.209999999999994</v>
      </c>
      <c r="Q9" s="14">
        <v>81.42</v>
      </c>
      <c r="R9" s="14">
        <v>87.62</v>
      </c>
      <c r="S9" s="14">
        <v>93.82</v>
      </c>
      <c r="T9" s="38">
        <v>100.02</v>
      </c>
    </row>
    <row r="10" spans="1:20" ht="15.75" thickBot="1" x14ac:dyDescent="0.3">
      <c r="A10" s="117"/>
      <c r="B10" s="16" t="s">
        <v>13</v>
      </c>
      <c r="C10" s="12">
        <v>50</v>
      </c>
      <c r="D10" s="13">
        <v>5.0023</v>
      </c>
      <c r="E10" s="37"/>
      <c r="F10" s="37"/>
      <c r="G10" s="37"/>
      <c r="H10" s="37"/>
      <c r="I10" s="37"/>
      <c r="J10" s="37"/>
      <c r="K10" s="14">
        <v>55</v>
      </c>
      <c r="L10" s="14">
        <v>60</v>
      </c>
      <c r="M10" s="14">
        <v>65.010000000000005</v>
      </c>
      <c r="N10" s="14">
        <v>70.010000000000005</v>
      </c>
      <c r="O10" s="14">
        <v>75.010000000000005</v>
      </c>
      <c r="P10" s="14">
        <v>80.010000000000005</v>
      </c>
      <c r="Q10" s="14">
        <v>85.02</v>
      </c>
      <c r="R10" s="14">
        <v>90.02</v>
      </c>
      <c r="S10" s="14">
        <v>95.02</v>
      </c>
      <c r="T10" s="38">
        <v>100.02</v>
      </c>
    </row>
    <row r="11" spans="1:20" ht="30.75" thickBot="1" x14ac:dyDescent="0.3">
      <c r="A11" s="117"/>
      <c r="B11" s="16" t="s">
        <v>14</v>
      </c>
      <c r="C11" s="12">
        <v>30</v>
      </c>
      <c r="D11" s="13">
        <v>7.0023</v>
      </c>
      <c r="E11" s="37"/>
      <c r="F11" s="37"/>
      <c r="G11" s="37"/>
      <c r="H11" s="37"/>
      <c r="I11" s="37"/>
      <c r="J11" s="37"/>
      <c r="K11" s="14">
        <v>37</v>
      </c>
      <c r="L11" s="14">
        <v>44</v>
      </c>
      <c r="M11" s="14">
        <v>51.01</v>
      </c>
      <c r="N11" s="14">
        <v>58.01</v>
      </c>
      <c r="O11" s="14">
        <v>65.010000000000005</v>
      </c>
      <c r="P11" s="14">
        <v>72.010000000000005</v>
      </c>
      <c r="Q11" s="14">
        <v>79.02</v>
      </c>
      <c r="R11" s="14">
        <v>86.02</v>
      </c>
      <c r="S11" s="14">
        <v>93.02</v>
      </c>
      <c r="T11" s="38">
        <v>100.02</v>
      </c>
    </row>
    <row r="12" spans="1:20" ht="30.75" thickBot="1" x14ac:dyDescent="0.3">
      <c r="A12" s="117"/>
      <c r="B12" s="16" t="s">
        <v>15</v>
      </c>
      <c r="C12" s="12">
        <v>70</v>
      </c>
      <c r="D12" s="13">
        <v>3.0023</v>
      </c>
      <c r="E12" s="37"/>
      <c r="F12" s="37"/>
      <c r="G12" s="37"/>
      <c r="H12" s="37"/>
      <c r="I12" s="37"/>
      <c r="J12" s="37"/>
      <c r="K12" s="14">
        <v>73</v>
      </c>
      <c r="L12" s="14">
        <v>76</v>
      </c>
      <c r="M12" s="14">
        <v>79.010000000000005</v>
      </c>
      <c r="N12" s="14">
        <v>82.01</v>
      </c>
      <c r="O12" s="14">
        <v>85.01</v>
      </c>
      <c r="P12" s="14">
        <v>88.01</v>
      </c>
      <c r="Q12" s="14">
        <v>91.02</v>
      </c>
      <c r="R12" s="14">
        <v>94.02</v>
      </c>
      <c r="S12" s="14">
        <v>97.02</v>
      </c>
      <c r="T12" s="38">
        <v>100.02</v>
      </c>
    </row>
    <row r="13" spans="1:20" ht="30.75" thickBot="1" x14ac:dyDescent="0.3">
      <c r="A13" s="117"/>
      <c r="B13" s="16" t="s">
        <v>16</v>
      </c>
      <c r="C13" s="12">
        <v>50</v>
      </c>
      <c r="D13" s="13">
        <v>5.0023</v>
      </c>
      <c r="E13" s="37"/>
      <c r="F13" s="37"/>
      <c r="G13" s="37"/>
      <c r="H13" s="37"/>
      <c r="I13" s="37"/>
      <c r="J13" s="37"/>
      <c r="K13" s="14">
        <v>55</v>
      </c>
      <c r="L13" s="14">
        <v>60</v>
      </c>
      <c r="M13" s="14">
        <v>65.010000000000005</v>
      </c>
      <c r="N13" s="14">
        <v>70.010000000000005</v>
      </c>
      <c r="O13" s="14">
        <v>75.010000000000005</v>
      </c>
      <c r="P13" s="14">
        <v>80.010000000000005</v>
      </c>
      <c r="Q13" s="14">
        <v>85.02</v>
      </c>
      <c r="R13" s="14">
        <v>90.02</v>
      </c>
      <c r="S13" s="14">
        <v>95.02</v>
      </c>
      <c r="T13" s="38">
        <v>100.02</v>
      </c>
    </row>
    <row r="14" spans="1:20" ht="30.75" thickBot="1" x14ac:dyDescent="0.3">
      <c r="A14" s="117"/>
      <c r="B14" s="16" t="s">
        <v>19</v>
      </c>
      <c r="C14" s="12">
        <v>40</v>
      </c>
      <c r="D14" s="13">
        <v>6.0023</v>
      </c>
      <c r="E14" s="37"/>
      <c r="F14" s="37"/>
      <c r="G14" s="37"/>
      <c r="H14" s="37"/>
      <c r="I14" s="37"/>
      <c r="J14" s="37"/>
      <c r="K14" s="14">
        <v>46</v>
      </c>
      <c r="L14" s="14">
        <v>52</v>
      </c>
      <c r="M14" s="14">
        <v>58.01</v>
      </c>
      <c r="N14" s="14">
        <v>64.010000000000005</v>
      </c>
      <c r="O14" s="14">
        <v>70.010000000000005</v>
      </c>
      <c r="P14" s="14">
        <v>76.010000000000005</v>
      </c>
      <c r="Q14" s="14">
        <v>82.02</v>
      </c>
      <c r="R14" s="14">
        <v>88.02</v>
      </c>
      <c r="S14" s="14">
        <v>94.02</v>
      </c>
      <c r="T14" s="38">
        <v>100.02</v>
      </c>
    </row>
    <row r="15" spans="1:20" ht="30.75" thickBot="1" x14ac:dyDescent="0.3">
      <c r="A15" s="117"/>
      <c r="B15" s="16" t="s">
        <v>20</v>
      </c>
      <c r="C15" s="12">
        <v>60</v>
      </c>
      <c r="D15" s="13">
        <v>4.0023</v>
      </c>
      <c r="E15" s="37"/>
      <c r="F15" s="37"/>
      <c r="G15" s="37"/>
      <c r="H15" s="37"/>
      <c r="I15" s="37"/>
      <c r="J15" s="37"/>
      <c r="K15" s="14">
        <v>64</v>
      </c>
      <c r="L15" s="14">
        <v>68</v>
      </c>
      <c r="M15" s="14">
        <v>72.010000000000005</v>
      </c>
      <c r="N15" s="14">
        <v>76.010000000000005</v>
      </c>
      <c r="O15" s="14">
        <v>80.010000000000005</v>
      </c>
      <c r="P15" s="14">
        <v>84.01</v>
      </c>
      <c r="Q15" s="14">
        <v>88.02</v>
      </c>
      <c r="R15" s="14">
        <v>92.02</v>
      </c>
      <c r="S15" s="14">
        <v>96.02</v>
      </c>
      <c r="T15" s="38">
        <v>100.02</v>
      </c>
    </row>
    <row r="16" spans="1:20" ht="15.75" thickBot="1" x14ac:dyDescent="0.3">
      <c r="A16" s="117"/>
      <c r="B16" s="16" t="s">
        <v>21</v>
      </c>
      <c r="C16" s="12">
        <v>25</v>
      </c>
      <c r="D16" s="13">
        <v>7.5023</v>
      </c>
      <c r="E16" s="37"/>
      <c r="F16" s="37"/>
      <c r="G16" s="37"/>
      <c r="H16" s="37"/>
      <c r="I16" s="37"/>
      <c r="J16" s="37"/>
      <c r="K16" s="14">
        <v>32.5</v>
      </c>
      <c r="L16" s="14">
        <v>40</v>
      </c>
      <c r="M16" s="14">
        <v>47.51</v>
      </c>
      <c r="N16" s="14">
        <v>55.01</v>
      </c>
      <c r="O16" s="14">
        <v>62.51</v>
      </c>
      <c r="P16" s="14">
        <v>70.010000000000005</v>
      </c>
      <c r="Q16" s="14">
        <v>77.52</v>
      </c>
      <c r="R16" s="14">
        <v>85.02</v>
      </c>
      <c r="S16" s="14">
        <v>92.52</v>
      </c>
      <c r="T16" s="38">
        <v>100.02</v>
      </c>
    </row>
    <row r="17" spans="1:20" ht="45.75" thickBot="1" x14ac:dyDescent="0.3">
      <c r="A17" s="117"/>
      <c r="B17" s="16" t="s">
        <v>22</v>
      </c>
      <c r="C17" s="12">
        <v>22</v>
      </c>
      <c r="D17" s="13">
        <v>7.8022999999999998</v>
      </c>
      <c r="E17" s="37"/>
      <c r="F17" s="37"/>
      <c r="G17" s="37"/>
      <c r="H17" s="37"/>
      <c r="I17" s="37"/>
      <c r="J17" s="37"/>
      <c r="K17" s="14">
        <v>29.8</v>
      </c>
      <c r="L17" s="14">
        <v>37.6</v>
      </c>
      <c r="M17" s="14">
        <v>45.41</v>
      </c>
      <c r="N17" s="14">
        <v>53.21</v>
      </c>
      <c r="O17" s="14">
        <v>61.01</v>
      </c>
      <c r="P17" s="14">
        <v>68.81</v>
      </c>
      <c r="Q17" s="14">
        <v>76.62</v>
      </c>
      <c r="R17" s="14">
        <v>84.42</v>
      </c>
      <c r="S17" s="14">
        <v>92.22</v>
      </c>
      <c r="T17" s="38">
        <v>100.02</v>
      </c>
    </row>
    <row r="18" spans="1:20" ht="45.75" thickBot="1" x14ac:dyDescent="0.3">
      <c r="A18" s="117"/>
      <c r="B18" s="16" t="s">
        <v>48</v>
      </c>
      <c r="C18" s="12">
        <v>19.38</v>
      </c>
      <c r="D18" s="13">
        <v>8.0642999999999994</v>
      </c>
      <c r="E18" s="37"/>
      <c r="F18" s="37"/>
      <c r="G18" s="37"/>
      <c r="H18" s="37"/>
      <c r="I18" s="37"/>
      <c r="J18" s="37"/>
      <c r="K18" s="14">
        <v>27.44</v>
      </c>
      <c r="L18" s="14">
        <v>35.51</v>
      </c>
      <c r="M18" s="14">
        <v>43.57</v>
      </c>
      <c r="N18" s="14">
        <v>51.64</v>
      </c>
      <c r="O18" s="14">
        <v>59.7</v>
      </c>
      <c r="P18" s="14">
        <v>67.77</v>
      </c>
      <c r="Q18" s="14">
        <v>75.83</v>
      </c>
      <c r="R18" s="14">
        <v>83.89</v>
      </c>
      <c r="S18" s="14">
        <v>91.96</v>
      </c>
      <c r="T18" s="38">
        <v>100.02</v>
      </c>
    </row>
    <row r="19" spans="1:20" ht="15.75" thickBot="1" x14ac:dyDescent="0.3">
      <c r="A19" s="117"/>
      <c r="B19" s="16" t="s">
        <v>23</v>
      </c>
      <c r="C19" s="12">
        <v>40</v>
      </c>
      <c r="D19" s="13">
        <v>6.0023</v>
      </c>
      <c r="E19" s="37"/>
      <c r="F19" s="37"/>
      <c r="G19" s="37"/>
      <c r="H19" s="37"/>
      <c r="I19" s="37"/>
      <c r="J19" s="37"/>
      <c r="K19" s="14">
        <v>46</v>
      </c>
      <c r="L19" s="14">
        <v>52</v>
      </c>
      <c r="M19" s="14">
        <v>58.01</v>
      </c>
      <c r="N19" s="14">
        <v>64.010000000000005</v>
      </c>
      <c r="O19" s="14">
        <v>70.010000000000005</v>
      </c>
      <c r="P19" s="14">
        <v>76.010000000000005</v>
      </c>
      <c r="Q19" s="14">
        <v>82.02</v>
      </c>
      <c r="R19" s="14">
        <v>88.02</v>
      </c>
      <c r="S19" s="14">
        <v>94.02</v>
      </c>
      <c r="T19" s="38">
        <v>100.02</v>
      </c>
    </row>
    <row r="20" spans="1:20" ht="30.75" thickBot="1" x14ac:dyDescent="0.3">
      <c r="A20" s="117"/>
      <c r="B20" s="16" t="s">
        <v>24</v>
      </c>
      <c r="C20" s="12">
        <v>38</v>
      </c>
      <c r="D20" s="13">
        <v>6.2023000000000001</v>
      </c>
      <c r="E20" s="37"/>
      <c r="F20" s="37"/>
      <c r="G20" s="37"/>
      <c r="H20" s="37"/>
      <c r="I20" s="37"/>
      <c r="J20" s="37"/>
      <c r="K20" s="14">
        <v>44.2</v>
      </c>
      <c r="L20" s="14">
        <v>50.4</v>
      </c>
      <c r="M20" s="14">
        <v>56.61</v>
      </c>
      <c r="N20" s="14">
        <v>62.81</v>
      </c>
      <c r="O20" s="14">
        <v>69.010000000000005</v>
      </c>
      <c r="P20" s="14">
        <v>75.209999999999994</v>
      </c>
      <c r="Q20" s="14">
        <v>81.42</v>
      </c>
      <c r="R20" s="14">
        <v>87.62</v>
      </c>
      <c r="S20" s="14">
        <v>93.82</v>
      </c>
      <c r="T20" s="38">
        <v>100.02</v>
      </c>
    </row>
    <row r="21" spans="1:20" ht="45.75" thickBot="1" x14ac:dyDescent="0.3">
      <c r="A21" s="136"/>
      <c r="B21" s="39" t="s">
        <v>26</v>
      </c>
      <c r="C21" s="40">
        <v>60</v>
      </c>
      <c r="D21" s="41">
        <v>4.0023</v>
      </c>
      <c r="E21" s="42"/>
      <c r="F21" s="42"/>
      <c r="G21" s="42"/>
      <c r="H21" s="42"/>
      <c r="I21" s="42"/>
      <c r="J21" s="42"/>
      <c r="K21" s="43">
        <v>64</v>
      </c>
      <c r="L21" s="43">
        <v>68</v>
      </c>
      <c r="M21" s="43">
        <v>72.010000000000005</v>
      </c>
      <c r="N21" s="43">
        <v>76.010000000000005</v>
      </c>
      <c r="O21" s="43">
        <v>80.010000000000005</v>
      </c>
      <c r="P21" s="43">
        <v>84.01</v>
      </c>
      <c r="Q21" s="43">
        <v>88.02</v>
      </c>
      <c r="R21" s="43">
        <v>92.02</v>
      </c>
      <c r="S21" s="43">
        <v>96.02</v>
      </c>
      <c r="T21" s="44">
        <v>100.02</v>
      </c>
    </row>
    <row r="22" spans="1:20" ht="30.75" thickTop="1" x14ac:dyDescent="0.25">
      <c r="A22" s="137"/>
      <c r="B22" s="45" t="s">
        <v>28</v>
      </c>
      <c r="C22" s="46">
        <v>50</v>
      </c>
      <c r="D22" s="47">
        <v>5.0023</v>
      </c>
      <c r="E22" s="140">
        <v>40</v>
      </c>
      <c r="F22" s="140">
        <v>52</v>
      </c>
      <c r="G22" s="142"/>
      <c r="H22" s="142"/>
      <c r="I22" s="142"/>
      <c r="J22" s="142"/>
      <c r="K22" s="48">
        <v>55</v>
      </c>
      <c r="L22" s="48">
        <v>60</v>
      </c>
      <c r="M22" s="48">
        <v>65.010000000000005</v>
      </c>
      <c r="N22" s="48">
        <v>70.010000000000005</v>
      </c>
      <c r="O22" s="48">
        <v>75.010000000000005</v>
      </c>
      <c r="P22" s="48">
        <v>80.010000000000005</v>
      </c>
      <c r="Q22" s="48">
        <v>85.02</v>
      </c>
      <c r="R22" s="48">
        <v>90.02</v>
      </c>
      <c r="S22" s="48">
        <v>95.02</v>
      </c>
      <c r="T22" s="49">
        <v>100.02</v>
      </c>
    </row>
    <row r="23" spans="1:20" ht="15.75" thickBot="1" x14ac:dyDescent="0.3">
      <c r="A23" s="138"/>
      <c r="B23" s="16" t="s">
        <v>30</v>
      </c>
      <c r="C23" s="12">
        <v>60</v>
      </c>
      <c r="D23" s="13">
        <v>4.0023</v>
      </c>
      <c r="E23" s="141"/>
      <c r="F23" s="141"/>
      <c r="G23" s="143"/>
      <c r="H23" s="143"/>
      <c r="I23" s="143"/>
      <c r="J23" s="143"/>
      <c r="K23" s="14">
        <v>64</v>
      </c>
      <c r="L23" s="14">
        <v>68</v>
      </c>
      <c r="M23" s="14">
        <v>72.010000000000005</v>
      </c>
      <c r="N23" s="14">
        <v>76.010000000000005</v>
      </c>
      <c r="O23" s="14">
        <v>80.010000000000005</v>
      </c>
      <c r="P23" s="14">
        <v>84.01</v>
      </c>
      <c r="Q23" s="14">
        <v>88.02</v>
      </c>
      <c r="R23" s="14">
        <v>92.02</v>
      </c>
      <c r="S23" s="14">
        <v>96.02</v>
      </c>
      <c r="T23" s="38">
        <v>100.02</v>
      </c>
    </row>
    <row r="24" spans="1:20" ht="30.75" thickBot="1" x14ac:dyDescent="0.3">
      <c r="A24" s="139"/>
      <c r="B24" s="39" t="s">
        <v>31</v>
      </c>
      <c r="C24" s="40">
        <v>37</v>
      </c>
      <c r="D24" s="41">
        <v>6.3022999999999998</v>
      </c>
      <c r="E24" s="42"/>
      <c r="F24" s="42"/>
      <c r="G24" s="42"/>
      <c r="H24" s="42"/>
      <c r="I24" s="42"/>
      <c r="J24" s="42"/>
      <c r="K24" s="43">
        <v>43.3</v>
      </c>
      <c r="L24" s="43">
        <v>49.6</v>
      </c>
      <c r="M24" s="43">
        <v>55.91</v>
      </c>
      <c r="N24" s="43">
        <v>62.21</v>
      </c>
      <c r="O24" s="43">
        <v>68.510000000000005</v>
      </c>
      <c r="P24" s="43">
        <v>74.81</v>
      </c>
      <c r="Q24" s="43">
        <v>81.12</v>
      </c>
      <c r="R24" s="43">
        <v>87.42</v>
      </c>
      <c r="S24" s="43">
        <v>93.72</v>
      </c>
      <c r="T24" s="44">
        <v>100.02</v>
      </c>
    </row>
    <row r="25" spans="1:20" ht="15.75" thickTop="1" x14ac:dyDescent="0.25">
      <c r="A25" s="137"/>
      <c r="B25" s="45" t="s">
        <v>32</v>
      </c>
      <c r="C25" s="46">
        <v>51</v>
      </c>
      <c r="D25" s="47">
        <v>4.9023000000000003</v>
      </c>
      <c r="E25" s="140">
        <v>53</v>
      </c>
      <c r="F25" s="140">
        <v>72</v>
      </c>
      <c r="G25" s="140">
        <v>85</v>
      </c>
      <c r="H25" s="140">
        <v>98</v>
      </c>
      <c r="I25" s="140">
        <v>112</v>
      </c>
      <c r="J25" s="140">
        <v>115</v>
      </c>
      <c r="K25" s="48">
        <v>55.9</v>
      </c>
      <c r="L25" s="48">
        <v>60.8</v>
      </c>
      <c r="M25" s="48">
        <v>65.709999999999994</v>
      </c>
      <c r="N25" s="48">
        <v>70.61</v>
      </c>
      <c r="O25" s="48">
        <v>75.510000000000005</v>
      </c>
      <c r="P25" s="48">
        <v>80.41</v>
      </c>
      <c r="Q25" s="48">
        <v>85.32</v>
      </c>
      <c r="R25" s="48">
        <v>90.22</v>
      </c>
      <c r="S25" s="48">
        <v>95.12</v>
      </c>
      <c r="T25" s="49">
        <v>100.02</v>
      </c>
    </row>
    <row r="26" spans="1:20" ht="15.75" thickBot="1" x14ac:dyDescent="0.3">
      <c r="A26" s="138"/>
      <c r="B26" s="16" t="s">
        <v>49</v>
      </c>
      <c r="C26" s="12">
        <v>40</v>
      </c>
      <c r="D26" s="13">
        <v>6.0023</v>
      </c>
      <c r="E26" s="141"/>
      <c r="F26" s="141"/>
      <c r="G26" s="141"/>
      <c r="H26" s="141"/>
      <c r="I26" s="141"/>
      <c r="J26" s="141"/>
      <c r="K26" s="14">
        <v>46</v>
      </c>
      <c r="L26" s="14">
        <v>52</v>
      </c>
      <c r="M26" s="14">
        <v>58.01</v>
      </c>
      <c r="N26" s="14">
        <v>64.010000000000005</v>
      </c>
      <c r="O26" s="14">
        <v>70.010000000000005</v>
      </c>
      <c r="P26" s="14">
        <v>76.010000000000005</v>
      </c>
      <c r="Q26" s="14">
        <v>82.02</v>
      </c>
      <c r="R26" s="14">
        <v>88.02</v>
      </c>
      <c r="S26" s="14">
        <v>94.02</v>
      </c>
      <c r="T26" s="38">
        <v>100.02</v>
      </c>
    </row>
    <row r="27" spans="1:20" ht="30.75" thickBot="1" x14ac:dyDescent="0.3">
      <c r="A27" s="138"/>
      <c r="B27" s="16" t="s">
        <v>50</v>
      </c>
      <c r="C27" s="12">
        <v>70</v>
      </c>
      <c r="D27" s="13">
        <v>3.0023</v>
      </c>
      <c r="E27" s="37"/>
      <c r="F27" s="37"/>
      <c r="G27" s="37"/>
      <c r="H27" s="37"/>
      <c r="I27" s="37"/>
      <c r="J27" s="37"/>
      <c r="K27" s="14">
        <v>73</v>
      </c>
      <c r="L27" s="14">
        <v>76</v>
      </c>
      <c r="M27" s="14">
        <v>79.010000000000005</v>
      </c>
      <c r="N27" s="14">
        <v>82.01</v>
      </c>
      <c r="O27" s="14">
        <v>85.01</v>
      </c>
      <c r="P27" s="14">
        <v>88.01</v>
      </c>
      <c r="Q27" s="14">
        <v>91.02</v>
      </c>
      <c r="R27" s="14">
        <v>94.02</v>
      </c>
      <c r="S27" s="14">
        <v>97.02</v>
      </c>
      <c r="T27" s="38">
        <v>100.02</v>
      </c>
    </row>
    <row r="28" spans="1:20" ht="45.75" thickBot="1" x14ac:dyDescent="0.3">
      <c r="A28" s="138"/>
      <c r="B28" s="16" t="s">
        <v>33</v>
      </c>
      <c r="C28" s="12">
        <v>40</v>
      </c>
      <c r="D28" s="13">
        <v>6.0023</v>
      </c>
      <c r="E28" s="37"/>
      <c r="F28" s="37"/>
      <c r="G28" s="37"/>
      <c r="H28" s="37"/>
      <c r="I28" s="37"/>
      <c r="J28" s="37"/>
      <c r="K28" s="14">
        <v>46</v>
      </c>
      <c r="L28" s="14">
        <v>52</v>
      </c>
      <c r="M28" s="14">
        <v>58.01</v>
      </c>
      <c r="N28" s="14">
        <v>64.010000000000005</v>
      </c>
      <c r="O28" s="14">
        <v>70.010000000000005</v>
      </c>
      <c r="P28" s="14">
        <v>76.010000000000005</v>
      </c>
      <c r="Q28" s="14">
        <v>82.02</v>
      </c>
      <c r="R28" s="14">
        <v>88.02</v>
      </c>
      <c r="S28" s="14">
        <v>94.02</v>
      </c>
      <c r="T28" s="38">
        <v>100.02</v>
      </c>
    </row>
    <row r="29" spans="1:20" ht="30.75" thickBot="1" x14ac:dyDescent="0.3">
      <c r="A29" s="138"/>
      <c r="B29" s="16" t="s">
        <v>34</v>
      </c>
      <c r="C29" s="12">
        <v>20</v>
      </c>
      <c r="D29" s="13">
        <v>8.0023</v>
      </c>
      <c r="E29" s="37"/>
      <c r="F29" s="37"/>
      <c r="G29" s="37"/>
      <c r="H29" s="37"/>
      <c r="I29" s="37"/>
      <c r="J29" s="37"/>
      <c r="K29" s="14">
        <v>28</v>
      </c>
      <c r="L29" s="14">
        <v>36</v>
      </c>
      <c r="M29" s="14">
        <v>44.01</v>
      </c>
      <c r="N29" s="14">
        <v>52.01</v>
      </c>
      <c r="O29" s="14">
        <v>60.01</v>
      </c>
      <c r="P29" s="14">
        <v>68.010000000000005</v>
      </c>
      <c r="Q29" s="14">
        <v>76.02</v>
      </c>
      <c r="R29" s="14">
        <v>84.02</v>
      </c>
      <c r="S29" s="14">
        <v>92.02</v>
      </c>
      <c r="T29" s="38">
        <v>100.02</v>
      </c>
    </row>
    <row r="30" spans="1:20" ht="15.75" thickBot="1" x14ac:dyDescent="0.3">
      <c r="A30" s="138"/>
      <c r="B30" s="16" t="s">
        <v>35</v>
      </c>
      <c r="C30" s="12">
        <v>25</v>
      </c>
      <c r="D30" s="13">
        <v>7.5023</v>
      </c>
      <c r="E30" s="37"/>
      <c r="F30" s="37"/>
      <c r="G30" s="37"/>
      <c r="H30" s="37"/>
      <c r="I30" s="37"/>
      <c r="J30" s="37"/>
      <c r="K30" s="14">
        <v>32.5</v>
      </c>
      <c r="L30" s="14">
        <v>40</v>
      </c>
      <c r="M30" s="14">
        <v>47.51</v>
      </c>
      <c r="N30" s="14">
        <v>55.01</v>
      </c>
      <c r="O30" s="14">
        <v>62.51</v>
      </c>
      <c r="P30" s="14">
        <v>70.010000000000005</v>
      </c>
      <c r="Q30" s="14">
        <v>77.52</v>
      </c>
      <c r="R30" s="14">
        <v>85.02</v>
      </c>
      <c r="S30" s="14">
        <v>92.52</v>
      </c>
      <c r="T30" s="38">
        <v>100.02</v>
      </c>
    </row>
    <row r="31" spans="1:20" ht="30.75" thickBot="1" x14ac:dyDescent="0.3">
      <c r="A31" s="138"/>
      <c r="B31" s="16" t="s">
        <v>51</v>
      </c>
      <c r="C31" s="12">
        <v>40</v>
      </c>
      <c r="D31" s="13">
        <v>6.0023</v>
      </c>
      <c r="E31" s="37"/>
      <c r="F31" s="37"/>
      <c r="G31" s="37"/>
      <c r="H31" s="37"/>
      <c r="I31" s="37"/>
      <c r="J31" s="37"/>
      <c r="K31" s="14">
        <v>46</v>
      </c>
      <c r="L31" s="14">
        <v>52</v>
      </c>
      <c r="M31" s="14">
        <v>58.01</v>
      </c>
      <c r="N31" s="14">
        <v>64.010000000000005</v>
      </c>
      <c r="O31" s="14">
        <v>70.010000000000005</v>
      </c>
      <c r="P31" s="14">
        <v>76.010000000000005</v>
      </c>
      <c r="Q31" s="14">
        <v>82.02</v>
      </c>
      <c r="R31" s="14">
        <v>88.02</v>
      </c>
      <c r="S31" s="14">
        <v>94.02</v>
      </c>
      <c r="T31" s="38">
        <v>100.02</v>
      </c>
    </row>
    <row r="32" spans="1:20" ht="30.75" thickBot="1" x14ac:dyDescent="0.3">
      <c r="A32" s="139"/>
      <c r="B32" s="39" t="s">
        <v>36</v>
      </c>
      <c r="C32" s="40">
        <v>30.5</v>
      </c>
      <c r="D32" s="41">
        <v>6.9523000000000001</v>
      </c>
      <c r="E32" s="42"/>
      <c r="F32" s="42"/>
      <c r="G32" s="42"/>
      <c r="H32" s="42"/>
      <c r="I32" s="42"/>
      <c r="J32" s="42"/>
      <c r="K32" s="43">
        <v>37.450000000000003</v>
      </c>
      <c r="L32" s="43">
        <v>44.4</v>
      </c>
      <c r="M32" s="43">
        <v>51.36</v>
      </c>
      <c r="N32" s="43">
        <v>58.31</v>
      </c>
      <c r="O32" s="43">
        <v>65.260000000000005</v>
      </c>
      <c r="P32" s="43">
        <v>72.209999999999994</v>
      </c>
      <c r="Q32" s="43">
        <v>79.17</v>
      </c>
      <c r="R32" s="43">
        <v>86.12</v>
      </c>
      <c r="S32" s="43">
        <v>93.07</v>
      </c>
      <c r="T32" s="44">
        <v>100.02</v>
      </c>
    </row>
    <row r="33" spans="1:20" ht="16.5" thickTop="1" thickBot="1" x14ac:dyDescent="0.3">
      <c r="A33" s="144" t="s">
        <v>52</v>
      </c>
      <c r="B33" s="145"/>
      <c r="C33" s="50">
        <v>23</v>
      </c>
      <c r="D33" s="53">
        <v>7.7023000000000001</v>
      </c>
      <c r="E33" s="54"/>
      <c r="F33" s="54"/>
      <c r="G33" s="54"/>
      <c r="H33" s="54"/>
      <c r="I33" s="52">
        <v>77</v>
      </c>
      <c r="J33" s="146">
        <v>30.7</v>
      </c>
      <c r="K33" s="146"/>
      <c r="L33" s="51">
        <v>38.4</v>
      </c>
      <c r="M33" s="51">
        <v>46.11</v>
      </c>
      <c r="N33" s="51">
        <v>53.81</v>
      </c>
      <c r="O33" s="55">
        <v>61.51</v>
      </c>
      <c r="P33" s="55">
        <v>69.209999999999994</v>
      </c>
      <c r="Q33" s="55">
        <v>76.92</v>
      </c>
      <c r="R33" s="51">
        <v>84.62</v>
      </c>
      <c r="S33" s="51">
        <v>92.32</v>
      </c>
      <c r="T33" s="14">
        <v>100.02</v>
      </c>
    </row>
    <row r="34" spans="1:20" ht="15.75" thickBot="1" x14ac:dyDescent="0.3">
      <c r="A34" s="147" t="s">
        <v>53</v>
      </c>
      <c r="B34" s="11" t="s">
        <v>54</v>
      </c>
      <c r="C34" s="12">
        <v>22.14</v>
      </c>
      <c r="D34" s="13">
        <v>2.9243000000000001</v>
      </c>
      <c r="E34" s="37"/>
      <c r="F34" s="37"/>
      <c r="G34" s="37"/>
      <c r="H34" s="37"/>
      <c r="I34" s="37"/>
      <c r="J34" s="37"/>
      <c r="K34" s="14">
        <v>25.06</v>
      </c>
      <c r="L34" s="14">
        <v>27.99</v>
      </c>
      <c r="M34" s="14">
        <v>30.91</v>
      </c>
      <c r="N34" s="14">
        <v>33.840000000000003</v>
      </c>
      <c r="O34" s="14">
        <v>36.76</v>
      </c>
      <c r="P34" s="14">
        <v>39.69</v>
      </c>
      <c r="Q34" s="14">
        <v>42.61</v>
      </c>
      <c r="R34" s="14">
        <v>45.53</v>
      </c>
      <c r="S34" s="14">
        <v>48.46</v>
      </c>
      <c r="T34" s="38">
        <v>51.38</v>
      </c>
    </row>
    <row r="35" spans="1:20" ht="15.75" thickBot="1" x14ac:dyDescent="0.3">
      <c r="A35" s="148"/>
      <c r="B35" s="16" t="s">
        <v>55</v>
      </c>
      <c r="C35" s="12">
        <v>40</v>
      </c>
      <c r="D35" s="13">
        <v>1.1383000000000001</v>
      </c>
      <c r="E35" s="37"/>
      <c r="F35" s="37"/>
      <c r="G35" s="37"/>
      <c r="H35" s="37"/>
      <c r="I35" s="37"/>
      <c r="J35" s="37"/>
      <c r="K35" s="14">
        <v>41.14</v>
      </c>
      <c r="L35" s="14">
        <v>42.28</v>
      </c>
      <c r="M35" s="14">
        <v>43.41</v>
      </c>
      <c r="N35" s="14">
        <v>44.55</v>
      </c>
      <c r="O35" s="14">
        <v>45.69</v>
      </c>
      <c r="P35" s="14">
        <v>46.83</v>
      </c>
      <c r="Q35" s="14">
        <v>47.97</v>
      </c>
      <c r="R35" s="14">
        <v>49.11</v>
      </c>
      <c r="S35" s="14">
        <v>50.24</v>
      </c>
      <c r="T35" s="38">
        <v>51.38</v>
      </c>
    </row>
    <row r="38" spans="1:20" ht="15.75" thickBot="1" x14ac:dyDescent="0.3"/>
    <row r="39" spans="1:20" ht="15.75" thickTop="1" x14ac:dyDescent="0.25">
      <c r="A39" s="108"/>
      <c r="B39" s="109"/>
      <c r="C39" s="151" t="s">
        <v>0</v>
      </c>
      <c r="D39" s="151"/>
      <c r="E39" s="151"/>
      <c r="F39" s="151"/>
      <c r="G39" s="151"/>
      <c r="H39" s="151"/>
      <c r="I39" s="151"/>
      <c r="J39" s="151"/>
      <c r="K39" s="109"/>
      <c r="L39" s="164" t="s">
        <v>75</v>
      </c>
      <c r="M39" s="164"/>
      <c r="N39" s="164"/>
      <c r="O39" s="164"/>
      <c r="P39" s="164"/>
      <c r="Q39" s="164"/>
      <c r="R39" s="109"/>
      <c r="S39" s="154"/>
    </row>
    <row r="40" spans="1:20" ht="15.75" thickBot="1" x14ac:dyDescent="0.3">
      <c r="A40" s="149"/>
      <c r="B40" s="150"/>
      <c r="C40" s="152" t="s">
        <v>1</v>
      </c>
      <c r="D40" s="152"/>
      <c r="E40" s="152"/>
      <c r="F40" s="152"/>
      <c r="G40" s="152"/>
      <c r="H40" s="152"/>
      <c r="I40" s="152"/>
      <c r="J40" s="152"/>
      <c r="K40" s="153"/>
      <c r="L40" s="165"/>
      <c r="M40" s="165"/>
      <c r="N40" s="165"/>
      <c r="O40" s="165"/>
      <c r="P40" s="165"/>
      <c r="Q40" s="165"/>
      <c r="R40" s="153"/>
      <c r="S40" s="155"/>
    </row>
    <row r="41" spans="1:20" ht="45.75" thickTop="1" x14ac:dyDescent="0.25">
      <c r="A41" s="131"/>
      <c r="B41" s="132"/>
      <c r="C41" s="156" t="s">
        <v>76</v>
      </c>
      <c r="D41" s="157"/>
      <c r="E41" s="157"/>
      <c r="F41" s="157"/>
      <c r="G41" s="158"/>
      <c r="H41" s="57" t="s">
        <v>56</v>
      </c>
      <c r="I41" s="122" t="s">
        <v>57</v>
      </c>
      <c r="J41" s="162">
        <v>2019</v>
      </c>
      <c r="K41" s="163">
        <v>2020</v>
      </c>
      <c r="L41" s="163">
        <v>2021</v>
      </c>
      <c r="M41" s="163">
        <v>2022</v>
      </c>
      <c r="N41" s="163">
        <v>2023</v>
      </c>
      <c r="O41" s="163">
        <v>2024</v>
      </c>
      <c r="P41" s="163">
        <v>2025</v>
      </c>
      <c r="Q41" s="163">
        <v>2026</v>
      </c>
      <c r="R41" s="163">
        <v>2027</v>
      </c>
      <c r="S41" s="166">
        <v>2028</v>
      </c>
    </row>
    <row r="42" spans="1:20" ht="45.75" thickBot="1" x14ac:dyDescent="0.3">
      <c r="A42" s="134"/>
      <c r="B42" s="135"/>
      <c r="C42" s="159"/>
      <c r="D42" s="160"/>
      <c r="E42" s="160"/>
      <c r="F42" s="160"/>
      <c r="G42" s="161"/>
      <c r="H42" s="57" t="s">
        <v>77</v>
      </c>
      <c r="I42" s="122"/>
      <c r="J42" s="162"/>
      <c r="K42" s="162"/>
      <c r="L42" s="162"/>
      <c r="M42" s="162"/>
      <c r="N42" s="162"/>
      <c r="O42" s="162"/>
      <c r="P42" s="162"/>
      <c r="Q42" s="162"/>
      <c r="R42" s="162"/>
      <c r="S42" s="167"/>
    </row>
    <row r="43" spans="1:20" ht="30" x14ac:dyDescent="0.25">
      <c r="A43" s="134"/>
      <c r="B43" s="135"/>
      <c r="C43" s="168" t="s">
        <v>58</v>
      </c>
      <c r="D43" s="168" t="s">
        <v>59</v>
      </c>
      <c r="E43" s="168" t="s">
        <v>60</v>
      </c>
      <c r="F43" s="168" t="s">
        <v>61</v>
      </c>
      <c r="G43" s="168" t="s">
        <v>62</v>
      </c>
      <c r="H43" s="58" t="s">
        <v>63</v>
      </c>
      <c r="I43" s="122"/>
      <c r="J43" s="170"/>
      <c r="K43" s="170"/>
      <c r="L43" s="170"/>
      <c r="M43" s="170"/>
      <c r="N43" s="170"/>
      <c r="O43" s="170"/>
      <c r="P43" s="170"/>
      <c r="Q43" s="170"/>
      <c r="R43" s="170"/>
      <c r="S43" s="162" t="s">
        <v>6</v>
      </c>
    </row>
    <row r="44" spans="1:20" ht="48" thickBot="1" x14ac:dyDescent="0.3">
      <c r="A44" s="134"/>
      <c r="B44" s="135"/>
      <c r="C44" s="169"/>
      <c r="D44" s="169"/>
      <c r="E44" s="169"/>
      <c r="F44" s="169"/>
      <c r="G44" s="169"/>
      <c r="H44" s="59" t="s">
        <v>78</v>
      </c>
      <c r="I44" s="123"/>
      <c r="J44" s="171"/>
      <c r="K44" s="171"/>
      <c r="L44" s="171"/>
      <c r="M44" s="171"/>
      <c r="N44" s="171"/>
      <c r="O44" s="171"/>
      <c r="P44" s="171"/>
      <c r="Q44" s="171"/>
      <c r="R44" s="171"/>
      <c r="S44" s="172"/>
    </row>
    <row r="45" spans="1:20" ht="30.75" thickBot="1" x14ac:dyDescent="0.3">
      <c r="A45" s="117" t="s">
        <v>7</v>
      </c>
      <c r="B45" s="11" t="s">
        <v>8</v>
      </c>
      <c r="C45" s="60">
        <v>1.95</v>
      </c>
      <c r="D45" s="37"/>
      <c r="E45" s="37"/>
      <c r="F45" s="37"/>
      <c r="G45" s="37"/>
      <c r="H45" s="61">
        <v>2.2400000000000002</v>
      </c>
      <c r="I45" s="26">
        <v>-2.4500000000000001E-2</v>
      </c>
      <c r="J45" s="27">
        <v>2.2155</v>
      </c>
      <c r="K45" s="27">
        <v>2.1909999999999998</v>
      </c>
      <c r="L45" s="27">
        <v>2.1665000000000001</v>
      </c>
      <c r="M45" s="27">
        <v>2.1419999999999999</v>
      </c>
      <c r="N45" s="27">
        <v>2.1175000000000002</v>
      </c>
      <c r="O45" s="27">
        <v>2.0929000000000002</v>
      </c>
      <c r="P45" s="27">
        <v>2.0684</v>
      </c>
      <c r="Q45" s="27">
        <v>2.0438999999999998</v>
      </c>
      <c r="R45" s="27">
        <v>2.0194000000000001</v>
      </c>
      <c r="S45" s="38">
        <v>1.9948999999999999</v>
      </c>
    </row>
    <row r="46" spans="1:20" ht="60.75" thickBot="1" x14ac:dyDescent="0.3">
      <c r="A46" s="117"/>
      <c r="B46" s="16" t="s">
        <v>9</v>
      </c>
      <c r="C46" s="60">
        <v>1.2</v>
      </c>
      <c r="D46" s="62">
        <v>0.8</v>
      </c>
      <c r="E46" s="37"/>
      <c r="F46" s="37"/>
      <c r="G46" s="37"/>
      <c r="H46" s="61">
        <v>1.49</v>
      </c>
      <c r="I46" s="63">
        <v>5.0500000000000003E-2</v>
      </c>
      <c r="J46" s="27">
        <v>1.5405</v>
      </c>
      <c r="K46" s="27">
        <v>1.591</v>
      </c>
      <c r="L46" s="27">
        <v>1.6415</v>
      </c>
      <c r="M46" s="27">
        <v>1.6919999999999999</v>
      </c>
      <c r="N46" s="27">
        <v>1.7424999999999999</v>
      </c>
      <c r="O46" s="27">
        <v>1.7928999999999999</v>
      </c>
      <c r="P46" s="27">
        <v>1.8433999999999999</v>
      </c>
      <c r="Q46" s="27">
        <v>1.8938999999999999</v>
      </c>
      <c r="R46" s="27">
        <v>1.9443999999999999</v>
      </c>
      <c r="S46" s="38">
        <v>1.9948999999999999</v>
      </c>
    </row>
    <row r="47" spans="1:20" ht="15.75" thickBot="1" x14ac:dyDescent="0.3">
      <c r="A47" s="117"/>
      <c r="B47" s="16" t="s">
        <v>11</v>
      </c>
      <c r="C47" s="60">
        <v>0.92</v>
      </c>
      <c r="D47" s="37"/>
      <c r="E47" s="37"/>
      <c r="F47" s="37"/>
      <c r="G47" s="37"/>
      <c r="H47" s="61">
        <v>1.21</v>
      </c>
      <c r="I47" s="63">
        <v>7.85E-2</v>
      </c>
      <c r="J47" s="27">
        <v>1.2885</v>
      </c>
      <c r="K47" s="27">
        <v>1.367</v>
      </c>
      <c r="L47" s="27">
        <v>1.4455</v>
      </c>
      <c r="M47" s="27">
        <v>1.524</v>
      </c>
      <c r="N47" s="27">
        <v>1.6025</v>
      </c>
      <c r="O47" s="27">
        <v>1.6809000000000001</v>
      </c>
      <c r="P47" s="27">
        <v>1.7594000000000001</v>
      </c>
      <c r="Q47" s="27">
        <v>1.8379000000000001</v>
      </c>
      <c r="R47" s="27">
        <v>1.9164000000000001</v>
      </c>
      <c r="S47" s="38">
        <v>1.9948999999999999</v>
      </c>
    </row>
    <row r="48" spans="1:20" ht="15.75" thickBot="1" x14ac:dyDescent="0.3">
      <c r="A48" s="117"/>
      <c r="B48" s="16" t="s">
        <v>12</v>
      </c>
      <c r="C48" s="60">
        <v>1.82</v>
      </c>
      <c r="D48" s="62">
        <v>1.1499999999999999</v>
      </c>
      <c r="E48" s="37"/>
      <c r="F48" s="37"/>
      <c r="G48" s="37"/>
      <c r="H48" s="61">
        <v>2.11</v>
      </c>
      <c r="I48" s="26">
        <v>-1.15E-2</v>
      </c>
      <c r="J48" s="27">
        <v>2.0985</v>
      </c>
      <c r="K48" s="27">
        <v>2.0870000000000002</v>
      </c>
      <c r="L48" s="27">
        <v>2.0754999999999999</v>
      </c>
      <c r="M48" s="27">
        <v>2.0640000000000001</v>
      </c>
      <c r="N48" s="27">
        <v>2.0525000000000002</v>
      </c>
      <c r="O48" s="27">
        <v>2.0409000000000002</v>
      </c>
      <c r="P48" s="27">
        <v>2.0293999999999999</v>
      </c>
      <c r="Q48" s="27">
        <v>2.0179</v>
      </c>
      <c r="R48" s="27">
        <v>2.0064000000000002</v>
      </c>
      <c r="S48" s="38">
        <v>1.9948999999999999</v>
      </c>
    </row>
    <row r="49" spans="1:20" ht="15.75" thickBot="1" x14ac:dyDescent="0.3">
      <c r="A49" s="117"/>
      <c r="B49" s="16" t="s">
        <v>13</v>
      </c>
      <c r="C49" s="60">
        <v>1.2</v>
      </c>
      <c r="D49" s="37"/>
      <c r="E49" s="37"/>
      <c r="F49" s="37"/>
      <c r="G49" s="37"/>
      <c r="H49" s="61">
        <v>1.49</v>
      </c>
      <c r="I49" s="63">
        <v>5.0500000000000003E-2</v>
      </c>
      <c r="J49" s="27">
        <v>1.5405</v>
      </c>
      <c r="K49" s="27">
        <v>1.591</v>
      </c>
      <c r="L49" s="27">
        <v>1.6415</v>
      </c>
      <c r="M49" s="27">
        <v>1.6919999999999999</v>
      </c>
      <c r="N49" s="27">
        <v>1.7424999999999999</v>
      </c>
      <c r="O49" s="27">
        <v>1.7928999999999999</v>
      </c>
      <c r="P49" s="27">
        <v>1.8433999999999999</v>
      </c>
      <c r="Q49" s="27">
        <v>1.8938999999999999</v>
      </c>
      <c r="R49" s="27">
        <v>1.9443999999999999</v>
      </c>
      <c r="S49" s="38">
        <v>1.9948999999999999</v>
      </c>
    </row>
    <row r="50" spans="1:20" ht="30.75" thickBot="1" x14ac:dyDescent="0.3">
      <c r="A50" s="117"/>
      <c r="B50" s="16" t="s">
        <v>14</v>
      </c>
      <c r="C50" s="60">
        <v>1</v>
      </c>
      <c r="D50" s="37"/>
      <c r="E50" s="37"/>
      <c r="F50" s="37"/>
      <c r="G50" s="37"/>
      <c r="H50" s="61">
        <v>1.29</v>
      </c>
      <c r="I50" s="63">
        <v>7.0499999999999993E-2</v>
      </c>
      <c r="J50" s="27">
        <v>1.3605</v>
      </c>
      <c r="K50" s="27">
        <v>1.431</v>
      </c>
      <c r="L50" s="27">
        <v>1.5015000000000001</v>
      </c>
      <c r="M50" s="27">
        <v>1.5720000000000001</v>
      </c>
      <c r="N50" s="27">
        <v>1.6425000000000001</v>
      </c>
      <c r="O50" s="27">
        <v>1.7129000000000001</v>
      </c>
      <c r="P50" s="27">
        <v>1.7834000000000001</v>
      </c>
      <c r="Q50" s="27">
        <v>1.8539000000000001</v>
      </c>
      <c r="R50" s="27">
        <v>1.9244000000000001</v>
      </c>
      <c r="S50" s="38">
        <v>1.9948999999999999</v>
      </c>
      <c r="T50" s="80">
        <v>23000</v>
      </c>
    </row>
    <row r="51" spans="1:20" ht="30.75" thickBot="1" x14ac:dyDescent="0.3">
      <c r="A51" s="117"/>
      <c r="B51" s="16" t="s">
        <v>15</v>
      </c>
      <c r="C51" s="60">
        <v>1.25</v>
      </c>
      <c r="D51" s="37"/>
      <c r="E51" s="37"/>
      <c r="F51" s="37"/>
      <c r="G51" s="37"/>
      <c r="H51" s="61">
        <v>1.54</v>
      </c>
      <c r="I51" s="63">
        <v>4.5499999999999999E-2</v>
      </c>
      <c r="J51" s="27">
        <v>1.5854999999999999</v>
      </c>
      <c r="K51" s="27">
        <v>1.631</v>
      </c>
      <c r="L51" s="27">
        <v>1.6765000000000001</v>
      </c>
      <c r="M51" s="27">
        <v>1.722</v>
      </c>
      <c r="N51" s="27">
        <v>1.7675000000000001</v>
      </c>
      <c r="O51" s="27">
        <v>1.8129</v>
      </c>
      <c r="P51" s="27">
        <v>1.8584000000000001</v>
      </c>
      <c r="Q51" s="27">
        <v>1.9038999999999999</v>
      </c>
      <c r="R51" s="27">
        <v>1.9494</v>
      </c>
      <c r="S51" s="38">
        <v>1.9948999999999999</v>
      </c>
      <c r="T51">
        <f>-(C51*1.05+0.29)*T50*COUNT(J51:S51)+SUM(J51:S51)*T50</f>
        <v>43171</v>
      </c>
    </row>
    <row r="52" spans="1:20" ht="30.75" thickBot="1" x14ac:dyDescent="0.3">
      <c r="A52" s="117"/>
      <c r="B52" s="16" t="s">
        <v>16</v>
      </c>
      <c r="C52" s="60">
        <v>1.5</v>
      </c>
      <c r="D52" s="37"/>
      <c r="E52" s="37"/>
      <c r="F52" s="37"/>
      <c r="G52" s="37"/>
      <c r="H52" s="61">
        <v>1.79</v>
      </c>
      <c r="I52" s="63">
        <v>2.0500000000000001E-2</v>
      </c>
      <c r="J52" s="27">
        <v>1.8105</v>
      </c>
      <c r="K52" s="27">
        <v>1.831</v>
      </c>
      <c r="L52" s="27">
        <v>1.8514999999999999</v>
      </c>
      <c r="M52" s="27">
        <v>1.8720000000000001</v>
      </c>
      <c r="N52" s="27">
        <v>1.8925000000000001</v>
      </c>
      <c r="O52" s="27">
        <v>1.9129</v>
      </c>
      <c r="P52" s="27">
        <v>1.9334</v>
      </c>
      <c r="Q52" s="27">
        <v>1.9539</v>
      </c>
      <c r="R52" s="27">
        <v>1.9743999999999999</v>
      </c>
      <c r="S52" s="38">
        <v>1.9948999999999999</v>
      </c>
    </row>
    <row r="53" spans="1:20" ht="30.75" thickBot="1" x14ac:dyDescent="0.3">
      <c r="A53" s="117"/>
      <c r="B53" s="16" t="s">
        <v>19</v>
      </c>
      <c r="C53" s="60">
        <v>1.05</v>
      </c>
      <c r="D53" s="62">
        <v>0.95</v>
      </c>
      <c r="E53" s="37"/>
      <c r="F53" s="37"/>
      <c r="G53" s="37"/>
      <c r="H53" s="61">
        <v>1.34</v>
      </c>
      <c r="I53" s="63">
        <v>6.5500000000000003E-2</v>
      </c>
      <c r="J53" s="27">
        <v>1.4055</v>
      </c>
      <c r="K53" s="27">
        <v>1.4710000000000001</v>
      </c>
      <c r="L53" s="27">
        <v>1.5365</v>
      </c>
      <c r="M53" s="27">
        <v>1.6020000000000001</v>
      </c>
      <c r="N53" s="27">
        <v>1.6675</v>
      </c>
      <c r="O53" s="27">
        <v>1.7329000000000001</v>
      </c>
      <c r="P53" s="27">
        <v>1.7984</v>
      </c>
      <c r="Q53" s="27">
        <v>1.8638999999999999</v>
      </c>
      <c r="R53" s="27">
        <v>1.9294</v>
      </c>
      <c r="S53" s="38">
        <v>1.9948999999999999</v>
      </c>
    </row>
    <row r="54" spans="1:20" ht="30.75" thickBot="1" x14ac:dyDescent="0.3">
      <c r="A54" s="117"/>
      <c r="B54" s="16" t="s">
        <v>20</v>
      </c>
      <c r="C54" s="60">
        <v>2</v>
      </c>
      <c r="D54" s="37"/>
      <c r="E54" s="37"/>
      <c r="F54" s="37"/>
      <c r="G54" s="37"/>
      <c r="H54" s="61">
        <v>2.29</v>
      </c>
      <c r="I54" s="26">
        <v>-2.9499999999999998E-2</v>
      </c>
      <c r="J54" s="27">
        <v>2.2605</v>
      </c>
      <c r="K54" s="27">
        <v>2.2309999999999999</v>
      </c>
      <c r="L54" s="27">
        <v>2.2014999999999998</v>
      </c>
      <c r="M54" s="27">
        <v>2.1720000000000002</v>
      </c>
      <c r="N54" s="27">
        <v>2.1425000000000001</v>
      </c>
      <c r="O54" s="27">
        <v>2.1128999999999998</v>
      </c>
      <c r="P54" s="27">
        <v>2.0834000000000001</v>
      </c>
      <c r="Q54" s="27">
        <v>2.0539000000000001</v>
      </c>
      <c r="R54" s="27">
        <v>2.0244</v>
      </c>
      <c r="S54" s="38">
        <v>1.9948999999999999</v>
      </c>
    </row>
    <row r="55" spans="1:20" ht="15.75" thickBot="1" x14ac:dyDescent="0.3">
      <c r="A55" s="117"/>
      <c r="B55" s="16" t="s">
        <v>21</v>
      </c>
      <c r="C55" s="60">
        <v>1</v>
      </c>
      <c r="D55" s="62">
        <v>0.6</v>
      </c>
      <c r="E55" s="62">
        <v>0.9</v>
      </c>
      <c r="F55" s="37"/>
      <c r="G55" s="37"/>
      <c r="H55" s="61">
        <v>1.29</v>
      </c>
      <c r="I55" s="63">
        <v>7.0499999999999993E-2</v>
      </c>
      <c r="J55" s="27">
        <v>1.3605</v>
      </c>
      <c r="K55" s="27">
        <v>1.431</v>
      </c>
      <c r="L55" s="27">
        <v>1.5015000000000001</v>
      </c>
      <c r="M55" s="27">
        <v>1.5720000000000001</v>
      </c>
      <c r="N55" s="27">
        <v>1.6425000000000001</v>
      </c>
      <c r="O55" s="27">
        <v>1.7129000000000001</v>
      </c>
      <c r="P55" s="27">
        <v>1.7834000000000001</v>
      </c>
      <c r="Q55" s="27">
        <v>1.8539000000000001</v>
      </c>
      <c r="R55" s="27">
        <v>1.9244000000000001</v>
      </c>
      <c r="S55" s="38">
        <v>1.9948999999999999</v>
      </c>
    </row>
    <row r="56" spans="1:20" ht="45.75" thickBot="1" x14ac:dyDescent="0.3">
      <c r="A56" s="117"/>
      <c r="B56" s="16" t="s">
        <v>22</v>
      </c>
      <c r="C56" s="60">
        <v>0.92</v>
      </c>
      <c r="D56" s="62">
        <v>0.82</v>
      </c>
      <c r="E56" s="62">
        <v>0.72</v>
      </c>
      <c r="F56" s="37"/>
      <c r="G56" s="37"/>
      <c r="H56" s="61">
        <v>1.21</v>
      </c>
      <c r="I56" s="63">
        <v>7.85E-2</v>
      </c>
      <c r="J56" s="27">
        <v>1.2885</v>
      </c>
      <c r="K56" s="27">
        <v>1.367</v>
      </c>
      <c r="L56" s="27">
        <v>1.4455</v>
      </c>
      <c r="M56" s="27">
        <v>1.524</v>
      </c>
      <c r="N56" s="27">
        <v>1.6025</v>
      </c>
      <c r="O56" s="27">
        <v>1.6809000000000001</v>
      </c>
      <c r="P56" s="27">
        <v>1.7594000000000001</v>
      </c>
      <c r="Q56" s="27">
        <v>1.8379000000000001</v>
      </c>
      <c r="R56" s="27">
        <v>1.9164000000000001</v>
      </c>
      <c r="S56" s="38">
        <v>1.9948999999999999</v>
      </c>
    </row>
    <row r="57" spans="1:20" ht="45.75" thickBot="1" x14ac:dyDescent="0.3">
      <c r="A57" s="117"/>
      <c r="B57" s="16" t="s">
        <v>48</v>
      </c>
      <c r="C57" s="60">
        <v>2.2404000000000002</v>
      </c>
      <c r="D57" s="62">
        <v>2.1379000000000001</v>
      </c>
      <c r="E57" s="62">
        <v>2.0602999999999998</v>
      </c>
      <c r="F57" s="62">
        <v>1.9126000000000001</v>
      </c>
      <c r="G57" s="62">
        <v>1.6009</v>
      </c>
      <c r="H57" s="61">
        <v>2.5304000000000002</v>
      </c>
      <c r="I57" s="26">
        <v>-5.3600000000000002E-2</v>
      </c>
      <c r="J57" s="27">
        <v>2.4769000000000001</v>
      </c>
      <c r="K57" s="27">
        <v>2.4232999999999998</v>
      </c>
      <c r="L57" s="27">
        <v>2.3698000000000001</v>
      </c>
      <c r="M57" s="27">
        <v>2.3161999999999998</v>
      </c>
      <c r="N57" s="27">
        <v>2.2627000000000002</v>
      </c>
      <c r="O57" s="27">
        <v>2.2090999999999998</v>
      </c>
      <c r="P57" s="27">
        <v>2.1556000000000002</v>
      </c>
      <c r="Q57" s="27">
        <v>2.1019999999999999</v>
      </c>
      <c r="R57" s="27">
        <v>2.0485000000000002</v>
      </c>
      <c r="S57" s="38">
        <v>1.9948999999999999</v>
      </c>
    </row>
    <row r="58" spans="1:20" ht="15.75" thickBot="1" x14ac:dyDescent="0.3">
      <c r="A58" s="117"/>
      <c r="B58" s="16" t="s">
        <v>23</v>
      </c>
      <c r="C58" s="60">
        <v>0.77</v>
      </c>
      <c r="D58" s="62">
        <v>0.67</v>
      </c>
      <c r="E58" s="37"/>
      <c r="F58" s="37"/>
      <c r="G58" s="37"/>
      <c r="H58" s="61">
        <v>1.06</v>
      </c>
      <c r="I58" s="63">
        <v>9.35E-2</v>
      </c>
      <c r="J58" s="27">
        <v>1.1535</v>
      </c>
      <c r="K58" s="27">
        <v>1.2470000000000001</v>
      </c>
      <c r="L58" s="27">
        <v>1.3405</v>
      </c>
      <c r="M58" s="27">
        <v>1.4339999999999999</v>
      </c>
      <c r="N58" s="27">
        <v>1.5275000000000001</v>
      </c>
      <c r="O58" s="27">
        <v>1.6209</v>
      </c>
      <c r="P58" s="27">
        <v>1.7143999999999999</v>
      </c>
      <c r="Q58" s="27">
        <v>1.8079000000000001</v>
      </c>
      <c r="R58" s="27">
        <v>1.9014</v>
      </c>
      <c r="S58" s="38">
        <v>1.9948999999999999</v>
      </c>
    </row>
    <row r="59" spans="1:20" ht="30.75" thickBot="1" x14ac:dyDescent="0.3">
      <c r="A59" s="117"/>
      <c r="B59" s="16" t="s">
        <v>24</v>
      </c>
      <c r="C59" s="60">
        <v>1.1499999999999999</v>
      </c>
      <c r="D59" s="37"/>
      <c r="E59" s="37"/>
      <c r="F59" s="37"/>
      <c r="G59" s="37"/>
      <c r="H59" s="61">
        <v>1.44</v>
      </c>
      <c r="I59" s="63">
        <v>5.5500000000000001E-2</v>
      </c>
      <c r="J59" s="27">
        <v>1.4955000000000001</v>
      </c>
      <c r="K59" s="27">
        <v>1.5509999999999999</v>
      </c>
      <c r="L59" s="27">
        <v>1.6065</v>
      </c>
      <c r="M59" s="27">
        <v>1.6619999999999999</v>
      </c>
      <c r="N59" s="27">
        <v>1.7175</v>
      </c>
      <c r="O59" s="27">
        <v>1.7728999999999999</v>
      </c>
      <c r="P59" s="27">
        <v>1.8284</v>
      </c>
      <c r="Q59" s="27">
        <v>1.8838999999999999</v>
      </c>
      <c r="R59" s="27">
        <v>1.9394</v>
      </c>
      <c r="S59" s="38">
        <v>1.9948999999999999</v>
      </c>
    </row>
    <row r="60" spans="1:20" ht="45.75" thickBot="1" x14ac:dyDescent="0.3">
      <c r="A60" s="136"/>
      <c r="B60" s="39" t="s">
        <v>26</v>
      </c>
      <c r="C60" s="64">
        <v>1.25</v>
      </c>
      <c r="D60" s="42"/>
      <c r="E60" s="42"/>
      <c r="F60" s="42"/>
      <c r="G60" s="42"/>
      <c r="H60" s="65">
        <v>1.54</v>
      </c>
      <c r="I60" s="66">
        <v>4.5499999999999999E-2</v>
      </c>
      <c r="J60" s="67">
        <v>1.5854999999999999</v>
      </c>
      <c r="K60" s="67">
        <v>1.631</v>
      </c>
      <c r="L60" s="67">
        <v>1.6765000000000001</v>
      </c>
      <c r="M60" s="67">
        <v>1.722</v>
      </c>
      <c r="N60" s="67">
        <v>1.7675000000000001</v>
      </c>
      <c r="O60" s="67">
        <v>1.8129</v>
      </c>
      <c r="P60" s="67">
        <v>1.8584000000000001</v>
      </c>
      <c r="Q60" s="67">
        <v>1.9038999999999999</v>
      </c>
      <c r="R60" s="67">
        <v>1.9494</v>
      </c>
      <c r="S60" s="44">
        <v>1.9948999999999999</v>
      </c>
    </row>
    <row r="61" spans="1:20" ht="30.75" thickTop="1" x14ac:dyDescent="0.25">
      <c r="A61" s="137"/>
      <c r="B61" s="45" t="s">
        <v>28</v>
      </c>
      <c r="C61" s="68">
        <v>1.25</v>
      </c>
      <c r="D61" s="140">
        <v>0.75</v>
      </c>
      <c r="E61" s="140">
        <v>0.65</v>
      </c>
      <c r="F61" s="142"/>
      <c r="G61" s="142"/>
      <c r="H61" s="69">
        <v>1.54</v>
      </c>
      <c r="I61" s="70">
        <v>4.5499999999999999E-2</v>
      </c>
      <c r="J61" s="71">
        <v>1.5854999999999999</v>
      </c>
      <c r="K61" s="71">
        <v>1.631</v>
      </c>
      <c r="L61" s="71">
        <v>1.6765000000000001</v>
      </c>
      <c r="M61" s="71">
        <v>1.722</v>
      </c>
      <c r="N61" s="71">
        <v>1.7675000000000001</v>
      </c>
      <c r="O61" s="71">
        <v>1.8129</v>
      </c>
      <c r="P61" s="71">
        <v>1.8584000000000001</v>
      </c>
      <c r="Q61" s="71">
        <v>1.9038999999999999</v>
      </c>
      <c r="R61" s="71">
        <v>1.9494</v>
      </c>
      <c r="S61" s="49">
        <v>1.9948999999999999</v>
      </c>
    </row>
    <row r="62" spans="1:20" ht="15.75" thickBot="1" x14ac:dyDescent="0.3">
      <c r="A62" s="138"/>
      <c r="B62" s="16" t="s">
        <v>30</v>
      </c>
      <c r="C62" s="60">
        <v>0.95</v>
      </c>
      <c r="D62" s="141"/>
      <c r="E62" s="141"/>
      <c r="F62" s="143"/>
      <c r="G62" s="143"/>
      <c r="H62" s="61">
        <v>1.24</v>
      </c>
      <c r="I62" s="63">
        <v>7.5499999999999998E-2</v>
      </c>
      <c r="J62" s="27">
        <v>1.3154999999999999</v>
      </c>
      <c r="K62" s="27">
        <v>1.391</v>
      </c>
      <c r="L62" s="27">
        <v>1.4664999999999999</v>
      </c>
      <c r="M62" s="27">
        <v>1.542</v>
      </c>
      <c r="N62" s="27">
        <v>1.6174999999999999</v>
      </c>
      <c r="O62" s="27">
        <v>1.6929000000000001</v>
      </c>
      <c r="P62" s="27">
        <v>1.7684</v>
      </c>
      <c r="Q62" s="27">
        <v>1.8439000000000001</v>
      </c>
      <c r="R62" s="27">
        <v>1.9194</v>
      </c>
      <c r="S62" s="38">
        <v>1.9948999999999999</v>
      </c>
    </row>
    <row r="63" spans="1:20" ht="30.75" thickBot="1" x14ac:dyDescent="0.3">
      <c r="A63" s="139"/>
      <c r="B63" s="39" t="s">
        <v>31</v>
      </c>
      <c r="C63" s="64">
        <v>1.6</v>
      </c>
      <c r="D63" s="42"/>
      <c r="E63" s="42"/>
      <c r="F63" s="42"/>
      <c r="G63" s="42"/>
      <c r="H63" s="65">
        <v>1.89</v>
      </c>
      <c r="I63" s="66">
        <v>1.0500000000000001E-2</v>
      </c>
      <c r="J63" s="67">
        <v>1.9005000000000001</v>
      </c>
      <c r="K63" s="67">
        <v>1.911</v>
      </c>
      <c r="L63" s="67">
        <v>1.9215</v>
      </c>
      <c r="M63" s="67">
        <v>1.9319999999999999</v>
      </c>
      <c r="N63" s="67">
        <v>1.9424999999999999</v>
      </c>
      <c r="O63" s="67">
        <v>1.9529000000000001</v>
      </c>
      <c r="P63" s="67">
        <v>1.9634</v>
      </c>
      <c r="Q63" s="67">
        <v>1.9739</v>
      </c>
      <c r="R63" s="67">
        <v>1.9843999999999999</v>
      </c>
      <c r="S63" s="44">
        <v>1.9948999999999999</v>
      </c>
    </row>
    <row r="64" spans="1:20" ht="15.75" thickTop="1" x14ac:dyDescent="0.25">
      <c r="A64" s="137"/>
      <c r="B64" s="45" t="s">
        <v>32</v>
      </c>
      <c r="C64" s="68">
        <v>1.2</v>
      </c>
      <c r="D64" s="140">
        <v>2</v>
      </c>
      <c r="E64" s="142"/>
      <c r="F64" s="142"/>
      <c r="G64" s="142"/>
      <c r="H64" s="69">
        <v>1.49</v>
      </c>
      <c r="I64" s="70">
        <v>5.0500000000000003E-2</v>
      </c>
      <c r="J64" s="71">
        <v>1.5405</v>
      </c>
      <c r="K64" s="71">
        <v>1.591</v>
      </c>
      <c r="L64" s="71">
        <v>1.6415</v>
      </c>
      <c r="M64" s="71">
        <v>1.6919999999999999</v>
      </c>
      <c r="N64" s="71">
        <v>1.7424999999999999</v>
      </c>
      <c r="O64" s="71">
        <v>1.7928999999999999</v>
      </c>
      <c r="P64" s="71">
        <v>1.8433999999999999</v>
      </c>
      <c r="Q64" s="71">
        <v>1.8938999999999999</v>
      </c>
      <c r="R64" s="71">
        <v>1.9443999999999999</v>
      </c>
      <c r="S64" s="49">
        <v>1.9948999999999999</v>
      </c>
    </row>
    <row r="65" spans="1:19" ht="15.75" thickBot="1" x14ac:dyDescent="0.3">
      <c r="A65" s="138"/>
      <c r="B65" s="16" t="s">
        <v>49</v>
      </c>
      <c r="C65" s="60">
        <v>2.2999999999999998</v>
      </c>
      <c r="D65" s="141"/>
      <c r="E65" s="143"/>
      <c r="F65" s="143"/>
      <c r="G65" s="143"/>
      <c r="H65" s="61">
        <v>2.59</v>
      </c>
      <c r="I65" s="26">
        <v>-5.9499999999999997E-2</v>
      </c>
      <c r="J65" s="27">
        <v>2.5305</v>
      </c>
      <c r="K65" s="27">
        <v>2.4710000000000001</v>
      </c>
      <c r="L65" s="27">
        <v>2.4115000000000002</v>
      </c>
      <c r="M65" s="27">
        <v>2.3519999999999999</v>
      </c>
      <c r="N65" s="27">
        <v>2.2925</v>
      </c>
      <c r="O65" s="27">
        <v>2.2328999999999999</v>
      </c>
      <c r="P65" s="27">
        <v>2.1734</v>
      </c>
      <c r="Q65" s="27">
        <v>2.1139000000000001</v>
      </c>
      <c r="R65" s="27">
        <v>2.0543999999999998</v>
      </c>
      <c r="S65" s="38">
        <v>1.9948999999999999</v>
      </c>
    </row>
    <row r="66" spans="1:19" ht="30.75" thickBot="1" x14ac:dyDescent="0.3">
      <c r="A66" s="138"/>
      <c r="B66" s="16" t="s">
        <v>50</v>
      </c>
      <c r="C66" s="60">
        <v>1.6</v>
      </c>
      <c r="D66" s="62">
        <v>1</v>
      </c>
      <c r="E66" s="37"/>
      <c r="F66" s="37"/>
      <c r="G66" s="37"/>
      <c r="H66" s="61">
        <v>1.89</v>
      </c>
      <c r="I66" s="63">
        <v>1.0500000000000001E-2</v>
      </c>
      <c r="J66" s="27">
        <v>1.9005000000000001</v>
      </c>
      <c r="K66" s="27">
        <v>1.911</v>
      </c>
      <c r="L66" s="27">
        <v>1.9215</v>
      </c>
      <c r="M66" s="27">
        <v>1.9319999999999999</v>
      </c>
      <c r="N66" s="27">
        <v>1.9424999999999999</v>
      </c>
      <c r="O66" s="27">
        <v>1.9529000000000001</v>
      </c>
      <c r="P66" s="27">
        <v>1.9634</v>
      </c>
      <c r="Q66" s="27">
        <v>1.9739</v>
      </c>
      <c r="R66" s="27">
        <v>1.9843999999999999</v>
      </c>
      <c r="S66" s="38">
        <v>1.9948999999999999</v>
      </c>
    </row>
    <row r="67" spans="1:19" ht="45.75" thickBot="1" x14ac:dyDescent="0.3">
      <c r="A67" s="138"/>
      <c r="B67" s="16" t="s">
        <v>33</v>
      </c>
      <c r="C67" s="60">
        <v>0.84</v>
      </c>
      <c r="D67" s="62">
        <v>0.35</v>
      </c>
      <c r="E67" s="37"/>
      <c r="F67" s="37"/>
      <c r="G67" s="37"/>
      <c r="H67" s="61">
        <v>1.1299999999999999</v>
      </c>
      <c r="I67" s="63">
        <v>8.6499999999999994E-2</v>
      </c>
      <c r="J67" s="27">
        <v>1.2164999999999999</v>
      </c>
      <c r="K67" s="27">
        <v>1.3029999999999999</v>
      </c>
      <c r="L67" s="27">
        <v>1.3895</v>
      </c>
      <c r="M67" s="27">
        <v>1.476</v>
      </c>
      <c r="N67" s="27">
        <v>1.5625</v>
      </c>
      <c r="O67" s="27">
        <v>1.6489</v>
      </c>
      <c r="P67" s="27">
        <v>1.7354000000000001</v>
      </c>
      <c r="Q67" s="27">
        <v>1.8219000000000001</v>
      </c>
      <c r="R67" s="27">
        <v>1.9084000000000001</v>
      </c>
      <c r="S67" s="38">
        <v>1.9948999999999999</v>
      </c>
    </row>
    <row r="68" spans="1:19" ht="30.75" thickBot="1" x14ac:dyDescent="0.3">
      <c r="A68" s="138"/>
      <c r="B68" s="16" t="s">
        <v>34</v>
      </c>
      <c r="C68" s="60">
        <v>0.6</v>
      </c>
      <c r="D68" s="62">
        <v>0.5</v>
      </c>
      <c r="E68" s="37"/>
      <c r="F68" s="37"/>
      <c r="G68" s="37"/>
      <c r="H68" s="61">
        <v>0.89</v>
      </c>
      <c r="I68" s="63">
        <v>0.1105</v>
      </c>
      <c r="J68" s="27">
        <v>1.0004999999999999</v>
      </c>
      <c r="K68" s="27">
        <v>1.111</v>
      </c>
      <c r="L68" s="27">
        <v>1.2215</v>
      </c>
      <c r="M68" s="27">
        <v>1.3320000000000001</v>
      </c>
      <c r="N68" s="27">
        <v>1.4424999999999999</v>
      </c>
      <c r="O68" s="27">
        <v>1.5528999999999999</v>
      </c>
      <c r="P68" s="27">
        <v>1.6634</v>
      </c>
      <c r="Q68" s="27">
        <v>1.7739</v>
      </c>
      <c r="R68" s="27">
        <v>1.8844000000000001</v>
      </c>
      <c r="S68" s="38">
        <v>1.9948999999999999</v>
      </c>
    </row>
    <row r="69" spans="1:19" ht="15.75" thickBot="1" x14ac:dyDescent="0.3">
      <c r="A69" s="138"/>
      <c r="B69" s="16" t="s">
        <v>35</v>
      </c>
      <c r="C69" s="60">
        <v>1.1000000000000001</v>
      </c>
      <c r="D69" s="62">
        <v>0.86</v>
      </c>
      <c r="E69" s="62">
        <v>0.82</v>
      </c>
      <c r="F69" s="37"/>
      <c r="G69" s="37"/>
      <c r="H69" s="61">
        <v>1.39</v>
      </c>
      <c r="I69" s="63">
        <v>6.0499999999999998E-2</v>
      </c>
      <c r="J69" s="27">
        <v>1.4504999999999999</v>
      </c>
      <c r="K69" s="27">
        <v>1.5109999999999999</v>
      </c>
      <c r="L69" s="27">
        <v>1.5714999999999999</v>
      </c>
      <c r="M69" s="27">
        <v>1.6319999999999999</v>
      </c>
      <c r="N69" s="27">
        <v>1.6924999999999999</v>
      </c>
      <c r="O69" s="27">
        <v>1.7528999999999999</v>
      </c>
      <c r="P69" s="27">
        <v>1.8133999999999999</v>
      </c>
      <c r="Q69" s="27">
        <v>1.8738999999999999</v>
      </c>
      <c r="R69" s="27">
        <v>1.9343999999999999</v>
      </c>
      <c r="S69" s="38">
        <v>1.9948999999999999</v>
      </c>
    </row>
    <row r="70" spans="1:19" ht="30.75" thickBot="1" x14ac:dyDescent="0.3">
      <c r="A70" s="138"/>
      <c r="B70" s="16" t="s">
        <v>51</v>
      </c>
      <c r="C70" s="60">
        <v>1.45</v>
      </c>
      <c r="D70" s="37"/>
      <c r="E70" s="37"/>
      <c r="F70" s="37"/>
      <c r="G70" s="37"/>
      <c r="H70" s="61">
        <v>1.74</v>
      </c>
      <c r="I70" s="63">
        <v>2.5499999999999998E-2</v>
      </c>
      <c r="J70" s="27">
        <v>1.7655000000000001</v>
      </c>
      <c r="K70" s="27">
        <v>1.7909999999999999</v>
      </c>
      <c r="L70" s="27">
        <v>1.8165</v>
      </c>
      <c r="M70" s="27">
        <v>1.8420000000000001</v>
      </c>
      <c r="N70" s="27">
        <v>1.8674999999999999</v>
      </c>
      <c r="O70" s="27">
        <v>1.8929</v>
      </c>
      <c r="P70" s="27">
        <v>1.9184000000000001</v>
      </c>
      <c r="Q70" s="27">
        <v>1.9439</v>
      </c>
      <c r="R70" s="27">
        <v>1.9694</v>
      </c>
      <c r="S70" s="38">
        <v>1.9948999999999999</v>
      </c>
    </row>
    <row r="71" spans="1:19" ht="30.75" thickBot="1" x14ac:dyDescent="0.3">
      <c r="A71" s="139"/>
      <c r="B71" s="39" t="s">
        <v>36</v>
      </c>
      <c r="C71" s="64">
        <v>1.35</v>
      </c>
      <c r="D71" s="72">
        <v>0.65</v>
      </c>
      <c r="E71" s="42"/>
      <c r="F71" s="42"/>
      <c r="G71" s="42"/>
      <c r="H71" s="65">
        <v>1.64</v>
      </c>
      <c r="I71" s="66">
        <v>3.5499999999999997E-2</v>
      </c>
      <c r="J71" s="67">
        <v>1.6755</v>
      </c>
      <c r="K71" s="67">
        <v>1.7110000000000001</v>
      </c>
      <c r="L71" s="67">
        <v>1.7464999999999999</v>
      </c>
      <c r="M71" s="67">
        <v>1.782</v>
      </c>
      <c r="N71" s="67">
        <v>1.8174999999999999</v>
      </c>
      <c r="O71" s="67">
        <v>1.8529</v>
      </c>
      <c r="P71" s="67">
        <v>1.8884000000000001</v>
      </c>
      <c r="Q71" s="67">
        <v>1.9238999999999999</v>
      </c>
      <c r="R71" s="67">
        <v>1.9594</v>
      </c>
      <c r="S71" s="44">
        <v>1.9948999999999999</v>
      </c>
    </row>
    <row r="72" spans="1:19" ht="16.5" thickTop="1" thickBot="1" x14ac:dyDescent="0.3">
      <c r="A72" s="173" t="s">
        <v>52</v>
      </c>
      <c r="B72" s="174"/>
      <c r="C72" s="55">
        <v>1.1000000000000001</v>
      </c>
      <c r="D72" s="55">
        <v>1.39</v>
      </c>
      <c r="E72" s="56"/>
      <c r="F72" s="56"/>
      <c r="G72" s="56"/>
      <c r="H72" s="78"/>
      <c r="I72" s="79">
        <v>6.0499999999999998E-2</v>
      </c>
      <c r="J72" s="53">
        <v>1.4504999999999999</v>
      </c>
      <c r="K72" s="73">
        <v>1.5109999999999999</v>
      </c>
      <c r="L72" s="55">
        <v>1.5714999999999999</v>
      </c>
      <c r="M72" s="55">
        <v>1.6319999999999999</v>
      </c>
      <c r="N72" s="55">
        <v>1.6924999999999999</v>
      </c>
      <c r="O72" s="55">
        <v>1.7528999999999999</v>
      </c>
      <c r="P72" s="55">
        <v>1.8133999999999999</v>
      </c>
      <c r="Q72" s="55">
        <v>1.8738999999999999</v>
      </c>
      <c r="R72" s="73">
        <v>1.9343999999999999</v>
      </c>
      <c r="S72" s="14">
        <v>1.9948999999999999</v>
      </c>
    </row>
    <row r="73" spans="1:19" ht="15.75" thickBot="1" x14ac:dyDescent="0.3">
      <c r="A73" s="147" t="s">
        <v>53</v>
      </c>
      <c r="B73" s="11" t="s">
        <v>54</v>
      </c>
      <c r="C73" s="60">
        <v>0.31</v>
      </c>
      <c r="D73" s="74">
        <v>0.29010000000000002</v>
      </c>
      <c r="E73" s="74">
        <v>0.26319999999999999</v>
      </c>
      <c r="F73" s="75"/>
      <c r="G73" s="75"/>
      <c r="H73" s="76">
        <v>0.6</v>
      </c>
      <c r="I73" s="77">
        <v>3.9899999999999998E-2</v>
      </c>
      <c r="J73" s="27">
        <v>0.63990000000000002</v>
      </c>
      <c r="K73" s="27">
        <v>0.67979999999999996</v>
      </c>
      <c r="L73" s="27">
        <v>0.71970000000000001</v>
      </c>
      <c r="M73" s="27">
        <v>0.75960000000000005</v>
      </c>
      <c r="N73" s="27">
        <v>0.79959999999999998</v>
      </c>
      <c r="O73" s="27">
        <v>0.83950000000000002</v>
      </c>
      <c r="P73" s="27">
        <v>0.87939999999999996</v>
      </c>
      <c r="Q73" s="27">
        <v>0.91930000000000001</v>
      </c>
      <c r="R73" s="27">
        <v>0.95920000000000005</v>
      </c>
      <c r="S73" s="38">
        <v>0.99909999999999999</v>
      </c>
    </row>
    <row r="74" spans="1:19" ht="15.75" thickBot="1" x14ac:dyDescent="0.3">
      <c r="A74" s="148"/>
      <c r="B74" s="16" t="s">
        <v>55</v>
      </c>
      <c r="C74" s="60">
        <v>0.54</v>
      </c>
      <c r="D74" s="37"/>
      <c r="E74" s="37"/>
      <c r="F74" s="37"/>
      <c r="G74" s="37"/>
      <c r="H74" s="61">
        <v>0.83</v>
      </c>
      <c r="I74" s="77">
        <v>1.6899999999999998E-2</v>
      </c>
      <c r="J74" s="27">
        <v>0.84689999999999999</v>
      </c>
      <c r="K74" s="27">
        <v>0.86380000000000001</v>
      </c>
      <c r="L74" s="27">
        <v>0.88070000000000004</v>
      </c>
      <c r="M74" s="27">
        <v>0.89759999999999995</v>
      </c>
      <c r="N74" s="27">
        <v>0.91459999999999997</v>
      </c>
      <c r="O74" s="27">
        <v>0.93149999999999999</v>
      </c>
      <c r="P74" s="27">
        <v>0.94840000000000002</v>
      </c>
      <c r="Q74" s="27">
        <v>0.96530000000000005</v>
      </c>
      <c r="R74" s="27">
        <v>0.98219999999999996</v>
      </c>
      <c r="S74" s="38">
        <v>0.99909999999999999</v>
      </c>
    </row>
  </sheetData>
  <mergeCells count="74">
    <mergeCell ref="A72:B72"/>
    <mergeCell ref="A73:A74"/>
    <mergeCell ref="A61:A63"/>
    <mergeCell ref="D61:D62"/>
    <mergeCell ref="E61:E62"/>
    <mergeCell ref="R43:R44"/>
    <mergeCell ref="S43:S44"/>
    <mergeCell ref="F61:F62"/>
    <mergeCell ref="G61:G62"/>
    <mergeCell ref="A64:A71"/>
    <mergeCell ref="D64:D65"/>
    <mergeCell ref="E64:E65"/>
    <mergeCell ref="F64:F65"/>
    <mergeCell ref="G64:G65"/>
    <mergeCell ref="P41:P42"/>
    <mergeCell ref="Q41:Q42"/>
    <mergeCell ref="A45:A60"/>
    <mergeCell ref="G43:G44"/>
    <mergeCell ref="J43:J44"/>
    <mergeCell ref="K43:K44"/>
    <mergeCell ref="L43:L44"/>
    <mergeCell ref="O43:O44"/>
    <mergeCell ref="P43:P44"/>
    <mergeCell ref="Q43:Q44"/>
    <mergeCell ref="E43:E44"/>
    <mergeCell ref="F43:F44"/>
    <mergeCell ref="M43:M44"/>
    <mergeCell ref="N43:N44"/>
    <mergeCell ref="O41:O42"/>
    <mergeCell ref="R39:R40"/>
    <mergeCell ref="S39:S40"/>
    <mergeCell ref="A41:B42"/>
    <mergeCell ref="C41:G42"/>
    <mergeCell ref="I41:I44"/>
    <mergeCell ref="J41:J42"/>
    <mergeCell ref="K41:K42"/>
    <mergeCell ref="L41:L42"/>
    <mergeCell ref="M41:M42"/>
    <mergeCell ref="N41:N42"/>
    <mergeCell ref="L39:Q40"/>
    <mergeCell ref="R41:R42"/>
    <mergeCell ref="S41:S42"/>
    <mergeCell ref="A43:B44"/>
    <mergeCell ref="C43:C44"/>
    <mergeCell ref="D43:D44"/>
    <mergeCell ref="A33:B33"/>
    <mergeCell ref="J33:K33"/>
    <mergeCell ref="A34:A35"/>
    <mergeCell ref="A39:B40"/>
    <mergeCell ref="C39:J39"/>
    <mergeCell ref="C40:J40"/>
    <mergeCell ref="K39:K40"/>
    <mergeCell ref="H22:H23"/>
    <mergeCell ref="I22:I23"/>
    <mergeCell ref="J22:J23"/>
    <mergeCell ref="A25:A32"/>
    <mergeCell ref="E25:E26"/>
    <mergeCell ref="F25:F26"/>
    <mergeCell ref="G25:G26"/>
    <mergeCell ref="H25:H26"/>
    <mergeCell ref="I25:I26"/>
    <mergeCell ref="J25:J26"/>
    <mergeCell ref="G22:G23"/>
    <mergeCell ref="A5:B5"/>
    <mergeCell ref="A6:A21"/>
    <mergeCell ref="A22:A24"/>
    <mergeCell ref="E22:E23"/>
    <mergeCell ref="F22:F23"/>
    <mergeCell ref="A3:B3"/>
    <mergeCell ref="D3:H3"/>
    <mergeCell ref="J3:K3"/>
    <mergeCell ref="O3:Q3"/>
    <mergeCell ref="A4:B4"/>
    <mergeCell ref="D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Simulation</vt:lpstr>
      <vt:lpstr>Total Commune de CHAUX</vt:lpstr>
      <vt:lpstr>Famille 150m3</vt:lpstr>
      <vt:lpstr>Couple 60m3</vt:lpstr>
      <vt:lpstr>Celibataire 30m3</vt:lpstr>
      <vt:lpstr>Tarif CCPR Ass</vt:lpstr>
      <vt:lpstr>Tarif CCPR Eau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ORMAUX, ALEXANDRE (GE Power)</dc:creator>
  <cp:lastModifiedBy>virginie michel</cp:lastModifiedBy>
  <dcterms:created xsi:type="dcterms:W3CDTF">2018-10-09T15:00:01Z</dcterms:created>
  <dcterms:modified xsi:type="dcterms:W3CDTF">2018-10-19T05:40:34Z</dcterms:modified>
</cp:coreProperties>
</file>